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30" windowWidth="15480" windowHeight="8640" firstSheet="3" activeTab="6"/>
  </bookViews>
  <sheets>
    <sheet name="часовой бег женщины группа" sheetId="11" r:id="rId1"/>
    <sheet name="команда" sheetId="5" r:id="rId2"/>
    <sheet name="часовой бег мужчины группа" sheetId="12" r:id="rId3"/>
    <sheet name="часовой бег женщины (абсолют)" sheetId="7" r:id="rId4"/>
    <sheet name="часовой бег мужчины (абсолют)" sheetId="6" r:id="rId5"/>
    <sheet name="тест Купера девушки" sheetId="3" r:id="rId6"/>
    <sheet name="тест Купера юноши" sheetId="1" r:id="rId7"/>
    <sheet name="Лист2" sheetId="9" r:id="rId8"/>
  </sheets>
  <definedNames>
    <definedName name="_xlnm._FilterDatabase" localSheetId="1" hidden="1">команда!$A$6:$F$6</definedName>
    <definedName name="_xlnm._FilterDatabase" localSheetId="6" hidden="1">'тест Купера юноши'!$A$5:$I$5</definedName>
    <definedName name="_xlnm._FilterDatabase" localSheetId="3" hidden="1">'часовой бег женщины (абсолют)'!$A$5:$J$5</definedName>
    <definedName name="_xlnm._FilterDatabase" localSheetId="0" hidden="1">'часовой бег женщины группа'!$A$5:$J$5</definedName>
    <definedName name="_xlnm._FilterDatabase" localSheetId="4" hidden="1">'часовой бег мужчины (абсолют)'!$A$5:$J$5</definedName>
    <definedName name="_xlnm._FilterDatabase" localSheetId="2" hidden="1">'часовой бег мужчины группа'!$A$5:$J$5</definedName>
    <definedName name="_xlnm.Print_Area" localSheetId="1">команда!$A$1:$F$30</definedName>
    <definedName name="_xlnm.Print_Area" localSheetId="5">'тест Купера девушки'!$A$1:$I$10</definedName>
    <definedName name="_xlnm.Print_Area" localSheetId="6">'тест Купера юноши'!$A$1:$I$34</definedName>
    <definedName name="_xlnm.Print_Area" localSheetId="3">'часовой бег женщины (абсолют)'!$A$1:$J$20</definedName>
    <definedName name="_xlnm.Print_Area" localSheetId="0">'часовой бег женщины группа'!$A$1:$J$17</definedName>
    <definedName name="_xlnm.Print_Area" localSheetId="4">'часовой бег мужчины (абсолют)'!$A$1:$J$57</definedName>
    <definedName name="_xlnm.Print_Area" localSheetId="2">'часовой бег мужчины группа'!$A$1:$J$60</definedName>
  </definedNames>
  <calcPr calcId="125725"/>
</workbook>
</file>

<file path=xl/calcChain.xml><?xml version="1.0" encoding="utf-8"?>
<calcChain xmlns="http://schemas.openxmlformats.org/spreadsheetml/2006/main">
  <c r="E23" i="5"/>
  <c r="I11" i="12"/>
  <c r="H11"/>
  <c r="I10"/>
  <c r="H10"/>
  <c r="I9"/>
  <c r="H9"/>
  <c r="I8"/>
  <c r="H8"/>
  <c r="I7"/>
  <c r="H7"/>
  <c r="H60"/>
  <c r="I59"/>
  <c r="H59"/>
  <c r="H58"/>
  <c r="I56"/>
  <c r="H56"/>
  <c r="I55"/>
  <c r="H55"/>
  <c r="I54"/>
  <c r="H54"/>
  <c r="I53"/>
  <c r="H53"/>
  <c r="I52"/>
  <c r="H52"/>
  <c r="I51"/>
  <c r="H51"/>
  <c r="I50"/>
  <c r="H50"/>
  <c r="I48"/>
  <c r="H48"/>
  <c r="I47"/>
  <c r="H47"/>
  <c r="I46"/>
  <c r="H46"/>
  <c r="I45"/>
  <c r="H45"/>
  <c r="I43"/>
  <c r="H43"/>
  <c r="I42"/>
  <c r="H42"/>
  <c r="I41"/>
  <c r="H41"/>
  <c r="I40"/>
  <c r="H40"/>
  <c r="I39"/>
  <c r="H39"/>
  <c r="I38"/>
  <c r="H38"/>
  <c r="I36"/>
  <c r="H36"/>
  <c r="I35"/>
  <c r="H35"/>
  <c r="I34"/>
  <c r="H34"/>
  <c r="I33"/>
  <c r="H33"/>
  <c r="I32"/>
  <c r="H32"/>
  <c r="I31"/>
  <c r="H31"/>
  <c r="I30"/>
  <c r="H30"/>
  <c r="I29"/>
  <c r="H29"/>
  <c r="I28"/>
  <c r="H28"/>
  <c r="I27"/>
  <c r="H27"/>
  <c r="I26"/>
  <c r="H26"/>
  <c r="I25"/>
  <c r="H25"/>
  <c r="I24"/>
  <c r="H24"/>
  <c r="I23"/>
  <c r="H23"/>
  <c r="I22"/>
  <c r="H22"/>
  <c r="I21"/>
  <c r="H21"/>
  <c r="I20"/>
  <c r="H20"/>
  <c r="I19"/>
  <c r="H19"/>
  <c r="I18"/>
  <c r="H18"/>
  <c r="I17"/>
  <c r="H17"/>
  <c r="I16"/>
  <c r="H16"/>
  <c r="I15"/>
  <c r="H15"/>
  <c r="I14"/>
  <c r="H14"/>
  <c r="I13"/>
  <c r="H13"/>
  <c r="I14" i="11"/>
  <c r="H14"/>
  <c r="I17"/>
  <c r="H17"/>
  <c r="I13"/>
  <c r="H13"/>
  <c r="I8"/>
  <c r="H8"/>
  <c r="I12"/>
  <c r="H12"/>
  <c r="I16"/>
  <c r="H16"/>
  <c r="I7"/>
  <c r="H7"/>
  <c r="I11"/>
  <c r="H11"/>
  <c r="I10"/>
  <c r="H10"/>
  <c r="H23" i="6"/>
  <c r="I23"/>
  <c r="H49"/>
  <c r="I49"/>
  <c r="H54"/>
  <c r="I54"/>
  <c r="H56"/>
  <c r="H8"/>
  <c r="I8"/>
  <c r="H11"/>
  <c r="I11"/>
  <c r="H7"/>
  <c r="I7"/>
  <c r="H57"/>
  <c r="I57"/>
  <c r="H41"/>
  <c r="I41"/>
  <c r="H35"/>
  <c r="I35"/>
  <c r="H15"/>
  <c r="I15"/>
  <c r="H6"/>
  <c r="I6"/>
  <c r="H36"/>
  <c r="I36"/>
  <c r="H27"/>
  <c r="I27"/>
  <c r="H21"/>
  <c r="I21"/>
  <c r="H37"/>
  <c r="I37"/>
  <c r="H40"/>
  <c r="I40"/>
  <c r="H32"/>
  <c r="I32"/>
  <c r="H29"/>
  <c r="I29"/>
  <c r="H45"/>
  <c r="I45"/>
  <c r="H55"/>
  <c r="I55"/>
  <c r="I20" l="1"/>
  <c r="I48"/>
  <c r="I31"/>
  <c r="I52"/>
  <c r="I26"/>
  <c r="I43"/>
  <c r="I44"/>
  <c r="I51"/>
  <c r="I38"/>
  <c r="I10"/>
  <c r="I25"/>
  <c r="I17"/>
  <c r="I14"/>
  <c r="I18"/>
  <c r="I30"/>
  <c r="I19"/>
  <c r="I28"/>
  <c r="I46"/>
  <c r="I9"/>
  <c r="I34"/>
  <c r="I47"/>
  <c r="I39"/>
  <c r="I12"/>
  <c r="I13"/>
  <c r="I50"/>
  <c r="I24"/>
  <c r="I42"/>
  <c r="I33"/>
  <c r="I16"/>
  <c r="I22"/>
  <c r="I15" i="7"/>
  <c r="I14"/>
  <c r="I6"/>
  <c r="I7"/>
  <c r="I17"/>
  <c r="I13"/>
  <c r="I10"/>
  <c r="I8"/>
  <c r="I12"/>
  <c r="I9"/>
  <c r="I16"/>
  <c r="H14"/>
  <c r="H6"/>
  <c r="H7"/>
  <c r="H17"/>
  <c r="H13"/>
  <c r="H10"/>
  <c r="H8"/>
  <c r="H12"/>
  <c r="H9"/>
  <c r="I11"/>
  <c r="H7" i="3"/>
  <c r="H6"/>
  <c r="H10" i="1"/>
  <c r="H18"/>
  <c r="H12"/>
  <c r="H8"/>
  <c r="H17"/>
  <c r="H21"/>
  <c r="H9"/>
  <c r="H27"/>
  <c r="H13"/>
  <c r="H15"/>
  <c r="H11"/>
  <c r="H23"/>
  <c r="H16"/>
  <c r="H25"/>
  <c r="H29"/>
  <c r="H30"/>
  <c r="H26"/>
  <c r="H34"/>
  <c r="H33"/>
  <c r="H28"/>
  <c r="H31"/>
  <c r="H20"/>
  <c r="H24"/>
  <c r="H19"/>
  <c r="H32"/>
  <c r="H7"/>
  <c r="G9" l="1"/>
  <c r="G27"/>
  <c r="G13"/>
  <c r="G15"/>
  <c r="G11"/>
  <c r="G23"/>
  <c r="G16"/>
  <c r="G25"/>
  <c r="G29"/>
  <c r="G30"/>
  <c r="G26"/>
  <c r="G18"/>
  <c r="G12"/>
  <c r="G8"/>
  <c r="G17"/>
  <c r="G21"/>
  <c r="G34"/>
  <c r="G33"/>
  <c r="G28"/>
  <c r="G31"/>
  <c r="G20"/>
  <c r="G24"/>
  <c r="G19"/>
  <c r="G7" i="3"/>
  <c r="H15" i="7"/>
  <c r="H16"/>
  <c r="H11"/>
  <c r="H20" i="6"/>
  <c r="H48"/>
  <c r="H31"/>
  <c r="H52"/>
  <c r="H26"/>
  <c r="H43"/>
  <c r="H44"/>
  <c r="H51"/>
  <c r="H38"/>
  <c r="H10"/>
  <c r="H25"/>
  <c r="H17"/>
  <c r="H14"/>
  <c r="H53"/>
  <c r="H18"/>
  <c r="H30"/>
  <c r="H19"/>
  <c r="H28"/>
  <c r="H46"/>
  <c r="H9"/>
  <c r="H34"/>
  <c r="H47"/>
  <c r="H39"/>
  <c r="H12"/>
  <c r="H13"/>
  <c r="H50"/>
  <c r="H24"/>
  <c r="H42"/>
  <c r="H33"/>
  <c r="H16"/>
  <c r="H22"/>
  <c r="E26" i="5"/>
  <c r="E20"/>
  <c r="E17"/>
  <c r="E14"/>
  <c r="E11"/>
  <c r="E8"/>
  <c r="G6" i="3"/>
  <c r="G7" i="1"/>
  <c r="G32"/>
  <c r="G10"/>
  <c r="F23" i="5" l="1"/>
  <c r="F26"/>
  <c r="F20"/>
  <c r="F17"/>
  <c r="F14"/>
  <c r="F11"/>
  <c r="F8"/>
</calcChain>
</file>

<file path=xl/sharedStrings.xml><?xml version="1.0" encoding="utf-8"?>
<sst xmlns="http://schemas.openxmlformats.org/spreadsheetml/2006/main" count="576" uniqueCount="160">
  <si>
    <t>стартовый номер</t>
  </si>
  <si>
    <t>Фамилия, имя</t>
  </si>
  <si>
    <t>результат</t>
  </si>
  <si>
    <t>год рождения</t>
  </si>
  <si>
    <t>возраст</t>
  </si>
  <si>
    <t>группа</t>
  </si>
  <si>
    <t>место</t>
  </si>
  <si>
    <t>команда</t>
  </si>
  <si>
    <t>метраж</t>
  </si>
  <si>
    <t>сумма</t>
  </si>
  <si>
    <t>Результат</t>
  </si>
  <si>
    <t>ИТОГОВЫЙ  ПРОТОКОЛ</t>
  </si>
  <si>
    <t>ИТОГОВЫЙ   ПРОТОКОЛ</t>
  </si>
  <si>
    <t>место в возрастной группе</t>
  </si>
  <si>
    <t>50ст</t>
  </si>
  <si>
    <t>40-49</t>
  </si>
  <si>
    <t>18-39</t>
  </si>
  <si>
    <t>МУЖЧИНЫ</t>
  </si>
  <si>
    <t>70ст</t>
  </si>
  <si>
    <t>60-69</t>
  </si>
  <si>
    <t>50-59</t>
  </si>
  <si>
    <t>до18</t>
  </si>
  <si>
    <t>ЖЕНЩИНЫ</t>
  </si>
  <si>
    <t>тест Купера</t>
  </si>
  <si>
    <t>18ст</t>
  </si>
  <si>
    <t>16-17</t>
  </si>
  <si>
    <t>до16</t>
  </si>
  <si>
    <t>Чечко Павел</t>
  </si>
  <si>
    <t>Октябрьский</t>
  </si>
  <si>
    <t>Валяк Денис</t>
  </si>
  <si>
    <t>Гончаров Олег</t>
  </si>
  <si>
    <t>Ареховская Вероника</t>
  </si>
  <si>
    <t>Баламут Ольга</t>
  </si>
  <si>
    <t>Звержевич Марк</t>
  </si>
  <si>
    <t>Куратов Артем</t>
  </si>
  <si>
    <t>Хуторной Егор</t>
  </si>
  <si>
    <t>Затейщиков Дмитрий</t>
  </si>
  <si>
    <t>Лениниский</t>
  </si>
  <si>
    <t>Морозова Наталия</t>
  </si>
  <si>
    <t>Смелков Александр</t>
  </si>
  <si>
    <t>Лисовский Михаил</t>
  </si>
  <si>
    <t>Анискевич Валерий</t>
  </si>
  <si>
    <t>Чирица Владимир</t>
  </si>
  <si>
    <t>Сморгонский</t>
  </si>
  <si>
    <t>Страшкевич Руслан</t>
  </si>
  <si>
    <t>Лисовский Виктор</t>
  </si>
  <si>
    <t>Щучинский</t>
  </si>
  <si>
    <t>Цыбульский Альбин</t>
  </si>
  <si>
    <t>Окромешко Антон</t>
  </si>
  <si>
    <t>Змитрукевич Дмитрий</t>
  </si>
  <si>
    <t>Винчо Алексей</t>
  </si>
  <si>
    <t>Бодак Александр</t>
  </si>
  <si>
    <t>Лисовская Наталья</t>
  </si>
  <si>
    <t>Карнацевич Галина</t>
  </si>
  <si>
    <t>Сомова Ирина</t>
  </si>
  <si>
    <t>Каранкевич Андрей</t>
  </si>
  <si>
    <t>Ленинский</t>
  </si>
  <si>
    <t>Панцевич Андрей</t>
  </si>
  <si>
    <t>Борисевич Владислав</t>
  </si>
  <si>
    <t>Кейко Кирилл</t>
  </si>
  <si>
    <t>Савчиц Сергей</t>
  </si>
  <si>
    <t>Житковичи</t>
  </si>
  <si>
    <t>Мартемьянов Борис</t>
  </si>
  <si>
    <t>Минск</t>
  </si>
  <si>
    <t>Колодко Леонид</t>
  </si>
  <si>
    <t>Жодино</t>
  </si>
  <si>
    <t>Юдицкий Петр</t>
  </si>
  <si>
    <t>Слоним</t>
  </si>
  <si>
    <t>Пилютик Денис</t>
  </si>
  <si>
    <t>Брест</t>
  </si>
  <si>
    <t>Шмарловский Олег</t>
  </si>
  <si>
    <t>Лида</t>
  </si>
  <si>
    <t>Севрюков Денис</t>
  </si>
  <si>
    <t>Обидиентов Александр</t>
  </si>
  <si>
    <t>Обидиентов Сергей</t>
  </si>
  <si>
    <t>Чопчиц Кирилл</t>
  </si>
  <si>
    <t>М.Горка"Звезда"</t>
  </si>
  <si>
    <t>Обидиентова Алеся</t>
  </si>
  <si>
    <t>Дмитриев Арсений</t>
  </si>
  <si>
    <t>Гродненский</t>
  </si>
  <si>
    <t>Марук Николай</t>
  </si>
  <si>
    <t>Малей Владимир</t>
  </si>
  <si>
    <t>Лысенко Павел</t>
  </si>
  <si>
    <t>Скрипко Александр</t>
  </si>
  <si>
    <t>Малорита"Маладосць"</t>
  </si>
  <si>
    <t>Лянга Александр</t>
  </si>
  <si>
    <t>Каленик Сергей</t>
  </si>
  <si>
    <t>Дубовик Константин</t>
  </si>
  <si>
    <t>Гасанов Руслан</t>
  </si>
  <si>
    <t>Панкратович Алла</t>
  </si>
  <si>
    <t>Перевоз Александр</t>
  </si>
  <si>
    <t>Воронцов Вячеслав</t>
  </si>
  <si>
    <t>Жодино"Бодрость"</t>
  </si>
  <si>
    <t>Слуцкер Арнольд</t>
  </si>
  <si>
    <t>Калачев Артем</t>
  </si>
  <si>
    <t>Зельвенский</t>
  </si>
  <si>
    <t>Малофеев Филип</t>
  </si>
  <si>
    <t>Янушев Олег</t>
  </si>
  <si>
    <t>Минск"Олимп"</t>
  </si>
  <si>
    <t>"Олимп"Минск</t>
  </si>
  <si>
    <t>Санько Александр</t>
  </si>
  <si>
    <t>"Олимп" Слонимский</t>
  </si>
  <si>
    <t>"Олимп"Слонимский</t>
  </si>
  <si>
    <t>Зданович Евгений</t>
  </si>
  <si>
    <t>Гродно</t>
  </si>
  <si>
    <t>Кемежук Николай</t>
  </si>
  <si>
    <t>Дремев Владимир</t>
  </si>
  <si>
    <t>Пискунова Мария</t>
  </si>
  <si>
    <t>Мостовский</t>
  </si>
  <si>
    <t>Леонов Иван</t>
  </si>
  <si>
    <t>Машей Павел</t>
  </si>
  <si>
    <t>Король Юлия</t>
  </si>
  <si>
    <t>Рыбак Валерий</t>
  </si>
  <si>
    <t>Шумовский Владислав</t>
  </si>
  <si>
    <t>Кравцов Антон</t>
  </si>
  <si>
    <t>Брайчук Артем</t>
  </si>
  <si>
    <t>Кутафин Алексей</t>
  </si>
  <si>
    <t>Зеленко Денис</t>
  </si>
  <si>
    <t>Пешко Александр</t>
  </si>
  <si>
    <t>Дубко Вадим</t>
  </si>
  <si>
    <t>Кулеш Павел</t>
  </si>
  <si>
    <t>Климец Марк</t>
  </si>
  <si>
    <t>Рачко Дмитрий</t>
  </si>
  <si>
    <t>Рачко Илья</t>
  </si>
  <si>
    <t>Стошенко Стас</t>
  </si>
  <si>
    <t>Литвинович Евгений</t>
  </si>
  <si>
    <t>Андрейчик Олег</t>
  </si>
  <si>
    <t>Андрейчик Наталья</t>
  </si>
  <si>
    <t>Андрейчик Кирилл</t>
  </si>
  <si>
    <t>Кологрив Александр</t>
  </si>
  <si>
    <t>Сорока Дмитрий</t>
  </si>
  <si>
    <t>Пешко Олег</t>
  </si>
  <si>
    <t>Лисай Иосиф</t>
  </si>
  <si>
    <t>Куколович Наталья</t>
  </si>
  <si>
    <t>16-17 лет</t>
  </si>
  <si>
    <t>до 16 лет</t>
  </si>
  <si>
    <t>(1998 г.р. и моложе)</t>
  </si>
  <si>
    <t>(1996-1997 г.р.)</t>
  </si>
  <si>
    <t>18 лет и ст.</t>
  </si>
  <si>
    <t>(1995 г.р. и ст)</t>
  </si>
  <si>
    <t>Гродно"ВФГрГУ</t>
  </si>
  <si>
    <t>н/я</t>
  </si>
  <si>
    <t>до 18 лет (1996 г.р. И моложе)</t>
  </si>
  <si>
    <t>18-39 лет (1995-1974 гг.р.)</t>
  </si>
  <si>
    <t>40-49 лет (1973-1964 гг.р.)</t>
  </si>
  <si>
    <t>50-59 лет (1963-1954 гг.р.)</t>
  </si>
  <si>
    <t>Якшевич Инна</t>
  </si>
  <si>
    <t>до 18 лет (1996 г.р. и моложе)</t>
  </si>
  <si>
    <t>18-39 лет (1995- 1974 гг.р.)</t>
  </si>
  <si>
    <t>70 лет и старше (1943 г. и ст)</t>
  </si>
  <si>
    <t>60-69 лет 1953-1944 гг.р.)</t>
  </si>
  <si>
    <t>40-49 лет (1973-1964  гг.Р.)</t>
  </si>
  <si>
    <t>Лидский</t>
  </si>
  <si>
    <t>Олимп</t>
  </si>
  <si>
    <t>Звезда</t>
  </si>
  <si>
    <t>Малофеев Филипп</t>
  </si>
  <si>
    <t>Панкратович Андрей</t>
  </si>
  <si>
    <t>Чечко павел</t>
  </si>
  <si>
    <t>ИТОГ</t>
  </si>
  <si>
    <t>командного зачета в часовом беге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</si>
</sst>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4">
    <font>
      <sz val="11"/>
      <color theme="1"/>
      <name val="Calibri"/>
      <family val="2"/>
      <charset val="204"/>
      <scheme val="minor"/>
    </font>
    <font>
      <sz val="11"/>
      <color theme="1"/>
      <name val="Book Antiqua"/>
      <family val="1"/>
      <charset val="204"/>
    </font>
    <font>
      <b/>
      <sz val="14"/>
      <color theme="1"/>
      <name val="Book Antiqua"/>
      <family val="1"/>
      <charset val="204"/>
    </font>
    <font>
      <sz val="14"/>
      <color theme="1"/>
      <name val="Book Antiqua"/>
      <family val="1"/>
      <charset val="204"/>
    </font>
    <font>
      <sz val="12"/>
      <color theme="1"/>
      <name val="Book Antiqua"/>
      <family val="1"/>
      <charset val="204"/>
    </font>
    <font>
      <b/>
      <u/>
      <sz val="14"/>
      <color theme="1"/>
      <name val="Book Antiqua"/>
      <family val="1"/>
      <charset val="204"/>
    </font>
    <font>
      <b/>
      <sz val="12"/>
      <color theme="1"/>
      <name val="Book Antiqua"/>
      <family val="1"/>
      <charset val="204"/>
    </font>
    <font>
      <sz val="9"/>
      <color theme="1"/>
      <name val="Book Antiqua"/>
      <family val="1"/>
      <charset val="204"/>
    </font>
    <font>
      <sz val="10"/>
      <name val="Arial Cyr"/>
      <charset val="204"/>
    </font>
    <font>
      <sz val="10"/>
      <color theme="1"/>
      <name val="Book Antiqua"/>
      <family val="1"/>
      <charset val="204"/>
    </font>
    <font>
      <b/>
      <sz val="11"/>
      <color theme="1"/>
      <name val="Book Antiqua"/>
      <family val="1"/>
      <charset val="204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8"/>
      <color theme="1"/>
      <name val="Book Antiqu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44" fontId="11" fillId="0" borderId="0" applyFont="0" applyFill="0" applyBorder="0" applyAlignment="0" applyProtection="0"/>
  </cellStyleXfs>
  <cellXfs count="15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indent="1"/>
    </xf>
    <xf numFmtId="0" fontId="1" fillId="0" borderId="0" xfId="0" applyFont="1"/>
    <xf numFmtId="20" fontId="4" fillId="0" borderId="0" xfId="0" applyNumberFormat="1" applyFont="1" applyAlignment="1">
      <alignment horizontal="left" vertical="top" indent="1"/>
    </xf>
    <xf numFmtId="0" fontId="5" fillId="0" borderId="0" xfId="0" applyFont="1" applyAlignment="1">
      <alignment horizontal="center" vertical="center"/>
    </xf>
    <xf numFmtId="20" fontId="6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indent="1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left" indent="1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indent="1"/>
    </xf>
    <xf numFmtId="0" fontId="1" fillId="0" borderId="0" xfId="0" applyFont="1" applyBorder="1"/>
    <xf numFmtId="0" fontId="0" fillId="0" borderId="0" xfId="0" applyBorder="1"/>
    <xf numFmtId="0" fontId="1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horizontal="left" indent="1"/>
    </xf>
    <xf numFmtId="0" fontId="1" fillId="0" borderId="9" xfId="0" applyFont="1" applyBorder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 wrapText="1"/>
    </xf>
    <xf numFmtId="1" fontId="1" fillId="0" borderId="3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9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1" fontId="1" fillId="0" borderId="0" xfId="0" applyNumberFormat="1" applyFont="1" applyAlignment="1">
      <alignment horizontal="center"/>
    </xf>
    <xf numFmtId="1" fontId="1" fillId="0" borderId="3" xfId="0" applyNumberFormat="1" applyFont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1" fontId="1" fillId="0" borderId="9" xfId="0" applyNumberFormat="1" applyFont="1" applyBorder="1" applyAlignment="1">
      <alignment horizontal="center"/>
    </xf>
    <xf numFmtId="1" fontId="1" fillId="0" borderId="0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indent="1"/>
    </xf>
    <xf numFmtId="0" fontId="1" fillId="0" borderId="14" xfId="0" applyFont="1" applyBorder="1" applyAlignment="1">
      <alignment horizontal="center" vertical="center"/>
    </xf>
    <xf numFmtId="1" fontId="1" fillId="0" borderId="14" xfId="0" applyNumberFormat="1" applyFont="1" applyBorder="1" applyAlignment="1">
      <alignment horizontal="center"/>
    </xf>
    <xf numFmtId="1" fontId="1" fillId="0" borderId="8" xfId="0" applyNumberFormat="1" applyFont="1" applyBorder="1" applyAlignment="1">
      <alignment horizontal="center" vertical="center"/>
    </xf>
    <xf numFmtId="0" fontId="1" fillId="0" borderId="13" xfId="0" applyFont="1" applyBorder="1"/>
    <xf numFmtId="1" fontId="1" fillId="0" borderId="17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1" fillId="0" borderId="1" xfId="0" applyFont="1" applyBorder="1" applyAlignment="1">
      <alignment horizontal="left" vertical="center" wrapText="1" indent="1"/>
    </xf>
    <xf numFmtId="0" fontId="1" fillId="0" borderId="19" xfId="0" applyFont="1" applyBorder="1" applyAlignment="1">
      <alignment horizontal="left" vertical="center" indent="1"/>
    </xf>
    <xf numFmtId="0" fontId="1" fillId="0" borderId="20" xfId="0" applyFont="1" applyBorder="1" applyAlignment="1">
      <alignment horizontal="left" vertical="center" indent="1"/>
    </xf>
    <xf numFmtId="0" fontId="1" fillId="0" borderId="21" xfId="0" applyFont="1" applyBorder="1" applyAlignment="1">
      <alignment horizontal="left" vertical="center" indent="1"/>
    </xf>
    <xf numFmtId="0" fontId="1" fillId="0" borderId="0" xfId="0" applyFont="1" applyBorder="1" applyAlignment="1">
      <alignment horizontal="left" vertical="center" indent="1"/>
    </xf>
    <xf numFmtId="44" fontId="1" fillId="0" borderId="0" xfId="2" applyFont="1"/>
    <xf numFmtId="1" fontId="1" fillId="0" borderId="1" xfId="0" applyNumberFormat="1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20" fontId="4" fillId="0" borderId="0" xfId="0" applyNumberFormat="1" applyFont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4" xfId="0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4" xfId="0" applyBorder="1" applyAlignment="1">
      <alignment horizontal="center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8" xfId="0" applyFont="1" applyBorder="1" applyAlignment="1">
      <alignment horizontal="left" vertical="center" wrapText="1" indent="1"/>
    </xf>
    <xf numFmtId="0" fontId="1" fillId="0" borderId="6" xfId="0" applyFont="1" applyBorder="1" applyAlignment="1">
      <alignment horizontal="left" vertical="center" wrapText="1" indent="1"/>
    </xf>
    <xf numFmtId="20" fontId="1" fillId="0" borderId="0" xfId="0" applyNumberFormat="1" applyFont="1" applyAlignment="1">
      <alignment horizontal="left" vertical="top" indent="1"/>
    </xf>
    <xf numFmtId="0" fontId="1" fillId="0" borderId="3" xfId="0" applyFont="1" applyBorder="1" applyAlignment="1">
      <alignment horizontal="left" vertical="center" indent="1"/>
    </xf>
    <xf numFmtId="0" fontId="1" fillId="0" borderId="6" xfId="0" applyFont="1" applyBorder="1" applyAlignment="1">
      <alignment horizontal="left" vertical="center" indent="1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1" fontId="1" fillId="0" borderId="8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indent="1"/>
    </xf>
    <xf numFmtId="1" fontId="1" fillId="0" borderId="10" xfId="0" applyNumberFormat="1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6" xfId="0" applyFont="1" applyBorder="1" applyAlignment="1">
      <alignment horizontal="left" indent="1"/>
    </xf>
    <xf numFmtId="0" fontId="1" fillId="0" borderId="26" xfId="0" applyFont="1" applyBorder="1" applyAlignment="1">
      <alignment horizontal="left" vertical="center" indent="1"/>
    </xf>
    <xf numFmtId="0" fontId="1" fillId="0" borderId="26" xfId="0" applyFont="1" applyBorder="1" applyAlignment="1">
      <alignment horizontal="center"/>
    </xf>
    <xf numFmtId="1" fontId="1" fillId="0" borderId="2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2" borderId="5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1" fillId="2" borderId="22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 indent="1"/>
    </xf>
    <xf numFmtId="0" fontId="1" fillId="2" borderId="6" xfId="0" applyFont="1" applyFill="1" applyBorder="1" applyAlignment="1">
      <alignment horizontal="center" vertical="center"/>
    </xf>
    <xf numFmtId="1" fontId="1" fillId="2" borderId="6" xfId="0" applyNumberFormat="1" applyFont="1" applyFill="1" applyBorder="1" applyAlignment="1">
      <alignment horizontal="center" vertical="center"/>
    </xf>
    <xf numFmtId="1" fontId="1" fillId="2" borderId="6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 vertical="center"/>
    </xf>
    <xf numFmtId="0" fontId="0" fillId="0" borderId="28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30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1" fillId="0" borderId="31" xfId="0" applyFont="1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1" fontId="1" fillId="0" borderId="19" xfId="0" applyNumberFormat="1" applyFont="1" applyBorder="1" applyAlignment="1">
      <alignment horizontal="center" vertical="center"/>
    </xf>
    <xf numFmtId="1" fontId="1" fillId="0" borderId="20" xfId="0" applyNumberFormat="1" applyFont="1" applyBorder="1" applyAlignment="1">
      <alignment horizontal="center" vertical="center"/>
    </xf>
    <xf numFmtId="1" fontId="3" fillId="0" borderId="20" xfId="0" applyNumberFormat="1" applyFont="1" applyBorder="1" applyAlignment="1">
      <alignment horizontal="center" vertical="center"/>
    </xf>
    <xf numFmtId="1" fontId="1" fillId="0" borderId="21" xfId="0" applyNumberFormat="1" applyFont="1" applyBorder="1" applyAlignment="1">
      <alignment horizontal="center" vertical="center"/>
    </xf>
    <xf numFmtId="1" fontId="1" fillId="0" borderId="19" xfId="0" applyNumberFormat="1" applyFont="1" applyBorder="1" applyAlignment="1">
      <alignment horizontal="center"/>
    </xf>
    <xf numFmtId="1" fontId="3" fillId="0" borderId="21" xfId="0" applyNumberFormat="1" applyFont="1" applyBorder="1" applyAlignment="1">
      <alignment horizontal="center"/>
    </xf>
    <xf numFmtId="1" fontId="3" fillId="0" borderId="19" xfId="0" applyNumberFormat="1" applyFont="1" applyBorder="1" applyAlignment="1">
      <alignment horizontal="center"/>
    </xf>
    <xf numFmtId="1" fontId="3" fillId="0" borderId="20" xfId="0" applyNumberFormat="1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3" borderId="29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0" fillId="3" borderId="12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29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6" xfId="0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</cellXfs>
  <cellStyles count="3">
    <cellStyle name="Денежный" xfId="2" builtinId="4"/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</sheetPr>
  <dimension ref="A2:J17"/>
  <sheetViews>
    <sheetView view="pageBreakPreview" zoomScale="90" zoomScaleSheetLayoutView="90" workbookViewId="0">
      <selection activeCell="A6" sqref="A6:J17"/>
    </sheetView>
  </sheetViews>
  <sheetFormatPr defaultRowHeight="16.5"/>
  <cols>
    <col min="1" max="1" width="6.85546875" customWidth="1"/>
    <col min="2" max="2" width="9.140625" customWidth="1"/>
    <col min="3" max="3" width="7" style="1" customWidth="1"/>
    <col min="4" max="4" width="25" style="2" customWidth="1"/>
    <col min="5" max="5" width="20" style="1" customWidth="1"/>
    <col min="6" max="6" width="6.7109375" style="1" customWidth="1"/>
    <col min="7" max="7" width="6.7109375" style="23" hidden="1" customWidth="1"/>
    <col min="8" max="8" width="6.7109375" style="31" customWidth="1"/>
    <col min="9" max="9" width="11.28515625" style="3" customWidth="1"/>
    <col min="10" max="10" width="10.7109375" style="1" customWidth="1"/>
  </cols>
  <sheetData>
    <row r="2" spans="1:10" ht="59.25" customHeight="1"/>
    <row r="3" spans="1:10" ht="18.75">
      <c r="D3" s="126" t="s">
        <v>11</v>
      </c>
      <c r="E3" s="127"/>
      <c r="F3" s="127"/>
      <c r="G3" s="127"/>
      <c r="H3" s="127"/>
      <c r="I3" s="127"/>
    </row>
    <row r="4" spans="1:10" ht="18.75">
      <c r="D4" s="4"/>
      <c r="E4" s="5"/>
      <c r="F4" s="6"/>
      <c r="G4" s="24"/>
    </row>
    <row r="5" spans="1:10" ht="54.75" customHeight="1">
      <c r="A5" s="7" t="s">
        <v>6</v>
      </c>
      <c r="B5" s="72" t="s">
        <v>13</v>
      </c>
      <c r="C5" s="7" t="s">
        <v>0</v>
      </c>
      <c r="D5" s="8" t="s">
        <v>1</v>
      </c>
      <c r="E5" s="8" t="s">
        <v>7</v>
      </c>
      <c r="F5" s="7" t="s">
        <v>3</v>
      </c>
      <c r="G5" s="25"/>
      <c r="H5" s="30" t="s">
        <v>4</v>
      </c>
      <c r="I5" s="8" t="s">
        <v>5</v>
      </c>
      <c r="J5" s="8" t="s">
        <v>8</v>
      </c>
    </row>
    <row r="6" spans="1:10" ht="19.5" customHeight="1">
      <c r="A6" s="128" t="s">
        <v>147</v>
      </c>
      <c r="B6" s="129"/>
      <c r="C6" s="129"/>
      <c r="D6" s="129"/>
      <c r="E6" s="129"/>
      <c r="F6" s="129"/>
      <c r="G6" s="129"/>
      <c r="H6" s="129"/>
      <c r="I6" s="129"/>
      <c r="J6" s="130"/>
    </row>
    <row r="7" spans="1:10" ht="19.5" customHeight="1">
      <c r="A7" s="9">
        <v>6</v>
      </c>
      <c r="B7" s="11">
        <v>1</v>
      </c>
      <c r="C7" s="11">
        <v>133</v>
      </c>
      <c r="D7" s="10" t="s">
        <v>31</v>
      </c>
      <c r="E7" s="11" t="s">
        <v>28</v>
      </c>
      <c r="F7" s="11">
        <v>1997</v>
      </c>
      <c r="G7" s="26">
        <v>2013</v>
      </c>
      <c r="H7" s="32">
        <f>G7-F7</f>
        <v>16</v>
      </c>
      <c r="I7" s="71" t="str">
        <f>IF(F7="","",VLOOKUP(F7,Лист2!$D$2:$E$67,2,TRUE))</f>
        <v>до18</v>
      </c>
      <c r="J7" s="70">
        <v>13050</v>
      </c>
    </row>
    <row r="8" spans="1:10" ht="19.5" customHeight="1">
      <c r="A8" s="20">
        <v>9</v>
      </c>
      <c r="B8" s="22">
        <v>2</v>
      </c>
      <c r="C8" s="22">
        <v>149</v>
      </c>
      <c r="D8" s="21" t="s">
        <v>52</v>
      </c>
      <c r="E8" s="22" t="s">
        <v>46</v>
      </c>
      <c r="F8" s="22">
        <v>1996</v>
      </c>
      <c r="G8" s="28">
        <v>2013</v>
      </c>
      <c r="H8" s="34">
        <f>G8-F8</f>
        <v>17</v>
      </c>
      <c r="I8" s="83" t="str">
        <f>IF(F8="","",VLOOKUP(F8,Лист2!$D$2:$E$67,2,TRUE))</f>
        <v>до18</v>
      </c>
      <c r="J8" s="69">
        <v>12590</v>
      </c>
    </row>
    <row r="9" spans="1:10" ht="19.5" customHeight="1">
      <c r="A9" s="131" t="s">
        <v>148</v>
      </c>
      <c r="B9" s="132"/>
      <c r="C9" s="132"/>
      <c r="D9" s="132"/>
      <c r="E9" s="132"/>
      <c r="F9" s="132"/>
      <c r="G9" s="132"/>
      <c r="H9" s="132"/>
      <c r="I9" s="132"/>
      <c r="J9" s="133"/>
    </row>
    <row r="10" spans="1:10" ht="19.5" customHeight="1">
      <c r="A10" s="9">
        <v>4</v>
      </c>
      <c r="B10" s="11">
        <v>1</v>
      </c>
      <c r="C10" s="11">
        <v>804</v>
      </c>
      <c r="D10" s="10" t="s">
        <v>146</v>
      </c>
      <c r="E10" s="11" t="s">
        <v>71</v>
      </c>
      <c r="F10" s="11">
        <v>1993</v>
      </c>
      <c r="G10" s="26">
        <v>2013</v>
      </c>
      <c r="H10" s="32">
        <f>G10-F10</f>
        <v>20</v>
      </c>
      <c r="I10" s="71" t="str">
        <f>IF(F10="","",VLOOKUP(F10,Лист2!$D$2:$E$67,2,TRUE))</f>
        <v>18-39</v>
      </c>
      <c r="J10" s="70">
        <v>14030</v>
      </c>
    </row>
    <row r="11" spans="1:10" ht="19.5" customHeight="1">
      <c r="A11" s="12">
        <v>5</v>
      </c>
      <c r="B11" s="14">
        <v>2</v>
      </c>
      <c r="C11" s="14">
        <v>129</v>
      </c>
      <c r="D11" s="13" t="s">
        <v>107</v>
      </c>
      <c r="E11" s="14" t="s">
        <v>108</v>
      </c>
      <c r="F11" s="14">
        <v>1993</v>
      </c>
      <c r="G11" s="27">
        <v>2013</v>
      </c>
      <c r="H11" s="33">
        <f>G11-F11</f>
        <v>20</v>
      </c>
      <c r="I11" s="15" t="str">
        <f>IF(F11="","",VLOOKUP(F11,Лист2!$D$2:$E$67,2,TRUE))</f>
        <v>18-39</v>
      </c>
      <c r="J11" s="68">
        <v>13270</v>
      </c>
    </row>
    <row r="12" spans="1:10" ht="19.5" customHeight="1">
      <c r="A12" s="12">
        <v>8</v>
      </c>
      <c r="B12" s="14">
        <v>3</v>
      </c>
      <c r="C12" s="14">
        <v>222</v>
      </c>
      <c r="D12" s="13" t="s">
        <v>89</v>
      </c>
      <c r="E12" s="14" t="s">
        <v>98</v>
      </c>
      <c r="F12" s="14">
        <v>1978</v>
      </c>
      <c r="G12" s="27">
        <v>2013</v>
      </c>
      <c r="H12" s="33">
        <f>G12-F12</f>
        <v>35</v>
      </c>
      <c r="I12" s="15" t="str">
        <f>IF(F12="","",VLOOKUP(F12,Лист2!$D$2:$E$67,2,TRUE))</f>
        <v>18-39</v>
      </c>
      <c r="J12" s="68">
        <v>12650</v>
      </c>
    </row>
    <row r="13" spans="1:10" ht="19.5" customHeight="1">
      <c r="A13" s="12">
        <v>10</v>
      </c>
      <c r="B13" s="14">
        <v>4</v>
      </c>
      <c r="C13" s="14">
        <v>897</v>
      </c>
      <c r="D13" s="13" t="s">
        <v>133</v>
      </c>
      <c r="E13" s="14" t="s">
        <v>28</v>
      </c>
      <c r="F13" s="14">
        <v>1978</v>
      </c>
      <c r="G13" s="27">
        <v>2013</v>
      </c>
      <c r="H13" s="33">
        <f>G13-F13</f>
        <v>35</v>
      </c>
      <c r="I13" s="15" t="str">
        <f>IF(F13="","",VLOOKUP(F13,Лист2!$D$2:$E$67,2,TRUE))</f>
        <v>18-39</v>
      </c>
      <c r="J13" s="68">
        <v>12400</v>
      </c>
    </row>
    <row r="14" spans="1:10" ht="19.5" customHeight="1">
      <c r="A14" s="20">
        <v>12</v>
      </c>
      <c r="B14" s="22">
        <v>5</v>
      </c>
      <c r="C14" s="22">
        <v>8</v>
      </c>
      <c r="D14" s="21" t="s">
        <v>77</v>
      </c>
      <c r="E14" s="22" t="s">
        <v>76</v>
      </c>
      <c r="F14" s="22">
        <v>1987</v>
      </c>
      <c r="G14" s="28">
        <v>2013</v>
      </c>
      <c r="H14" s="34">
        <f>G14-F14</f>
        <v>26</v>
      </c>
      <c r="I14" s="83" t="str">
        <f>IF(F14="","",VLOOKUP(F14,Лист2!$D$2:$E$67,2,TRUE))</f>
        <v>18-39</v>
      </c>
      <c r="J14" s="69">
        <v>10200</v>
      </c>
    </row>
    <row r="15" spans="1:10" ht="19.5" customHeight="1">
      <c r="A15" s="134" t="s">
        <v>144</v>
      </c>
      <c r="B15" s="135"/>
      <c r="C15" s="135"/>
      <c r="D15" s="135"/>
      <c r="E15" s="135"/>
      <c r="F15" s="135"/>
      <c r="G15" s="135"/>
      <c r="H15" s="135"/>
      <c r="I15" s="135"/>
      <c r="J15" s="136"/>
    </row>
    <row r="16" spans="1:10" ht="19.5" customHeight="1">
      <c r="A16" s="9">
        <v>7</v>
      </c>
      <c r="B16" s="11">
        <v>1</v>
      </c>
      <c r="C16" s="11">
        <v>631</v>
      </c>
      <c r="D16" s="10" t="s">
        <v>127</v>
      </c>
      <c r="E16" s="11" t="s">
        <v>104</v>
      </c>
      <c r="F16" s="11">
        <v>1973</v>
      </c>
      <c r="G16" s="26">
        <v>2013</v>
      </c>
      <c r="H16" s="32">
        <f>G16-F16</f>
        <v>40</v>
      </c>
      <c r="I16" s="71" t="str">
        <f>IF(F16="","",VLOOKUP(F16,Лист2!$D$2:$E$67,2,TRUE))</f>
        <v>40-49</v>
      </c>
      <c r="J16" s="70">
        <v>12960</v>
      </c>
    </row>
    <row r="17" spans="1:10" ht="19.5" customHeight="1">
      <c r="A17" s="20">
        <v>11</v>
      </c>
      <c r="B17" s="22">
        <v>2</v>
      </c>
      <c r="C17" s="22">
        <v>641</v>
      </c>
      <c r="D17" s="21" t="s">
        <v>38</v>
      </c>
      <c r="E17" s="22" t="s">
        <v>28</v>
      </c>
      <c r="F17" s="22">
        <v>1967</v>
      </c>
      <c r="G17" s="28">
        <v>2013</v>
      </c>
      <c r="H17" s="34">
        <f>G17-F17</f>
        <v>46</v>
      </c>
      <c r="I17" s="83" t="str">
        <f>IF(F17="","",VLOOKUP(F17,Лист2!$D$2:$E$67,2,TRUE))</f>
        <v>40-49</v>
      </c>
      <c r="J17" s="69">
        <v>10350</v>
      </c>
    </row>
  </sheetData>
  <autoFilter ref="A5:J5">
    <sortState ref="A6:J17">
      <sortCondition ref="I5"/>
    </sortState>
  </autoFilter>
  <mergeCells count="4">
    <mergeCell ref="D3:I3"/>
    <mergeCell ref="A6:J6"/>
    <mergeCell ref="A9:J9"/>
    <mergeCell ref="A15:J15"/>
  </mergeCells>
  <printOptions horizontalCentered="1"/>
  <pageMargins left="0.70866141732283472" right="0.70866141732283472" top="0.31496062992125984" bottom="0.15748031496062992" header="0.9055118110236221" footer="0.31496062992125984"/>
  <pageSetup paperSize="9" scale="80" orientation="portrait" horizontalDpi="300" verticalDpi="300" r:id="rId1"/>
  <headerFooter>
    <oddHeader>&amp;L
&amp;"-,полужирный курсив"&amp;14&amp;A&amp;"-,обычный"&amp;11
&amp;C&amp;"-,полужирный"&amp;16 II ОТКРЫТЫЕ ОБЛАСТНЫЕ ЛЕГКОАТЛЕТИЧЕСКИЕ СОРЕВНОВАНИЯ   в часовом беге и тесте Купера "ГРОДНЕНСКАЯ ВЕСНА"
&amp;R&amp;14
г.Гродно            16  марта 2013 г.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F0"/>
  </sheetPr>
  <dimension ref="A2:F30"/>
  <sheetViews>
    <sheetView view="pageBreakPreview" topLeftCell="A4" zoomScale="70" zoomScaleSheetLayoutView="70" workbookViewId="0">
      <selection activeCell="A4" sqref="A4:F4"/>
    </sheetView>
  </sheetViews>
  <sheetFormatPr defaultRowHeight="16.5"/>
  <cols>
    <col min="1" max="1" width="17.42578125" style="57" customWidth="1"/>
    <col min="2" max="2" width="25" style="47" customWidth="1"/>
    <col min="3" max="3" width="15.42578125" style="23" customWidth="1"/>
    <col min="4" max="4" width="9.42578125" style="23" hidden="1" customWidth="1"/>
    <col min="5" max="5" width="13.7109375" style="31" customWidth="1"/>
  </cols>
  <sheetData>
    <row r="2" spans="1:6" ht="109.5" customHeight="1"/>
    <row r="3" spans="1:6" ht="18.75">
      <c r="A3" s="126" t="s">
        <v>158</v>
      </c>
      <c r="B3" s="127"/>
      <c r="C3" s="127"/>
      <c r="D3" s="127"/>
      <c r="E3" s="127"/>
    </row>
    <row r="4" spans="1:6" ht="18.75">
      <c r="A4" s="127" t="s">
        <v>159</v>
      </c>
      <c r="B4" s="127"/>
      <c r="C4" s="127"/>
      <c r="D4" s="127"/>
      <c r="E4" s="127"/>
      <c r="F4" s="127"/>
    </row>
    <row r="5" spans="1:6" ht="18.75">
      <c r="A5" s="58"/>
      <c r="B5" s="48"/>
      <c r="C5" s="24"/>
      <c r="D5" s="24"/>
    </row>
    <row r="6" spans="1:6" ht="54.75" customHeight="1">
      <c r="A6" s="8" t="s">
        <v>7</v>
      </c>
      <c r="B6" s="49" t="s">
        <v>1</v>
      </c>
      <c r="C6" s="25" t="s">
        <v>2</v>
      </c>
      <c r="D6" s="25"/>
      <c r="E6" s="55" t="s">
        <v>9</v>
      </c>
      <c r="F6" s="8" t="s">
        <v>6</v>
      </c>
    </row>
    <row r="7" spans="1:6" ht="19.5" customHeight="1">
      <c r="A7" s="59"/>
      <c r="B7" s="50" t="s">
        <v>156</v>
      </c>
      <c r="C7" s="118">
        <v>14950</v>
      </c>
      <c r="D7" s="41">
        <v>2012</v>
      </c>
      <c r="E7" s="122"/>
      <c r="F7" s="42"/>
    </row>
    <row r="8" spans="1:6" ht="19.5" customHeight="1">
      <c r="A8" s="60" t="s">
        <v>56</v>
      </c>
      <c r="B8" s="51" t="s">
        <v>55</v>
      </c>
      <c r="C8" s="119">
        <v>14160</v>
      </c>
      <c r="D8" s="29">
        <v>2012</v>
      </c>
      <c r="E8" s="120">
        <f>SUM(C7,C8,C9)</f>
        <v>44830</v>
      </c>
      <c r="F8" s="44">
        <f>RANK(E8,$E$8:$E$27)</f>
        <v>2</v>
      </c>
    </row>
    <row r="9" spans="1:6" ht="19.5" customHeight="1">
      <c r="A9" s="61"/>
      <c r="B9" s="52" t="s">
        <v>53</v>
      </c>
      <c r="C9" s="121">
        <v>15720</v>
      </c>
      <c r="D9" s="43">
        <v>2012</v>
      </c>
      <c r="E9" s="123"/>
      <c r="F9" s="45"/>
    </row>
    <row r="10" spans="1:6" ht="19.5" customHeight="1">
      <c r="A10" s="59"/>
      <c r="B10" s="50" t="s">
        <v>85</v>
      </c>
      <c r="C10" s="118">
        <v>14930</v>
      </c>
      <c r="D10" s="41">
        <v>2012</v>
      </c>
      <c r="E10" s="124"/>
      <c r="F10" s="46"/>
    </row>
    <row r="11" spans="1:6" ht="30" customHeight="1">
      <c r="A11" s="56" t="s">
        <v>152</v>
      </c>
      <c r="B11" s="51" t="s">
        <v>70</v>
      </c>
      <c r="C11" s="119">
        <v>14400</v>
      </c>
      <c r="D11" s="29">
        <v>2012</v>
      </c>
      <c r="E11" s="120">
        <f>SUM(C10,C11,C12)</f>
        <v>43330</v>
      </c>
      <c r="F11" s="44">
        <f>RANK(E11,$E$8:$E$27)</f>
        <v>4</v>
      </c>
    </row>
    <row r="12" spans="1:6" ht="19.5" customHeight="1">
      <c r="A12" s="61"/>
      <c r="B12" s="52" t="s">
        <v>146</v>
      </c>
      <c r="C12" s="121">
        <v>14000</v>
      </c>
      <c r="D12" s="43">
        <v>2012</v>
      </c>
      <c r="E12" s="123"/>
      <c r="F12" s="45"/>
    </row>
    <row r="13" spans="1:6" ht="19.5" customHeight="1">
      <c r="A13" s="59"/>
      <c r="B13" s="50" t="s">
        <v>131</v>
      </c>
      <c r="C13" s="118">
        <v>12530</v>
      </c>
      <c r="D13" s="41">
        <v>2012</v>
      </c>
      <c r="E13" s="124"/>
      <c r="F13" s="46"/>
    </row>
    <row r="14" spans="1:6" ht="30" customHeight="1">
      <c r="A14" s="60" t="s">
        <v>108</v>
      </c>
      <c r="B14" s="51" t="s">
        <v>132</v>
      </c>
      <c r="C14" s="119">
        <v>9350</v>
      </c>
      <c r="D14" s="29">
        <v>2012</v>
      </c>
      <c r="E14" s="120">
        <f>SUM(C13,C14,C15)</f>
        <v>35150</v>
      </c>
      <c r="F14" s="44">
        <f>RANK(E14,$E$8:$E$27)</f>
        <v>6</v>
      </c>
    </row>
    <row r="15" spans="1:6" ht="19.5" customHeight="1">
      <c r="A15" s="61"/>
      <c r="B15" s="52" t="s">
        <v>107</v>
      </c>
      <c r="C15" s="121">
        <v>13270</v>
      </c>
      <c r="D15" s="43">
        <v>2012</v>
      </c>
      <c r="E15" s="123"/>
      <c r="F15" s="45"/>
    </row>
    <row r="16" spans="1:6" ht="19.5" customHeight="1">
      <c r="A16" s="59"/>
      <c r="B16" s="50" t="s">
        <v>29</v>
      </c>
      <c r="C16" s="118">
        <v>15610</v>
      </c>
      <c r="D16" s="41">
        <v>2012</v>
      </c>
      <c r="E16" s="124"/>
      <c r="F16" s="46"/>
    </row>
    <row r="17" spans="1:6" ht="19.5" customHeight="1">
      <c r="A17" s="60" t="s">
        <v>28</v>
      </c>
      <c r="B17" s="51" t="s">
        <v>157</v>
      </c>
      <c r="C17" s="119">
        <v>14800</v>
      </c>
      <c r="D17" s="29">
        <v>2012</v>
      </c>
      <c r="E17" s="120">
        <f>SUM(C16,C17,C18)</f>
        <v>43460</v>
      </c>
      <c r="F17" s="44">
        <f>RANK(E17,$E$8:$E$27)</f>
        <v>3</v>
      </c>
    </row>
    <row r="18" spans="1:6" ht="19.5" customHeight="1">
      <c r="A18" s="61"/>
      <c r="B18" s="52" t="s">
        <v>31</v>
      </c>
      <c r="C18" s="121">
        <v>13050</v>
      </c>
      <c r="D18" s="43">
        <v>2012</v>
      </c>
      <c r="E18" s="123"/>
      <c r="F18" s="45"/>
    </row>
    <row r="19" spans="1:6" ht="19.5" customHeight="1">
      <c r="A19" s="59"/>
      <c r="B19" s="50" t="s">
        <v>100</v>
      </c>
      <c r="C19" s="118">
        <v>17615</v>
      </c>
      <c r="D19" s="41">
        <v>2012</v>
      </c>
      <c r="E19" s="124"/>
      <c r="F19" s="46"/>
    </row>
    <row r="20" spans="1:6" ht="30" customHeight="1">
      <c r="A20" s="60" t="s">
        <v>153</v>
      </c>
      <c r="B20" s="51" t="s">
        <v>155</v>
      </c>
      <c r="C20" s="119">
        <v>16850</v>
      </c>
      <c r="D20" s="29">
        <v>2012</v>
      </c>
      <c r="E20" s="120">
        <f>SUM(C19,C20,C21)</f>
        <v>47115</v>
      </c>
      <c r="F20" s="44">
        <f>RANK(E20,$E$8:$E$27)</f>
        <v>1</v>
      </c>
    </row>
    <row r="21" spans="1:6" ht="19.5" customHeight="1">
      <c r="A21" s="61"/>
      <c r="B21" s="52" t="s">
        <v>89</v>
      </c>
      <c r="C21" s="121">
        <v>12650</v>
      </c>
      <c r="D21" s="43">
        <v>2012</v>
      </c>
      <c r="E21" s="123"/>
      <c r="F21" s="45"/>
    </row>
    <row r="22" spans="1:6" ht="19.5" customHeight="1">
      <c r="A22" s="60"/>
      <c r="B22" s="51" t="s">
        <v>73</v>
      </c>
      <c r="C22" s="119">
        <v>13210</v>
      </c>
      <c r="D22" s="29">
        <v>2012</v>
      </c>
      <c r="E22" s="125"/>
      <c r="F22" s="44"/>
    </row>
    <row r="23" spans="1:6" ht="19.5" customHeight="1">
      <c r="A23" s="60" t="s">
        <v>154</v>
      </c>
      <c r="B23" s="51" t="s">
        <v>74</v>
      </c>
      <c r="C23" s="119">
        <v>11450</v>
      </c>
      <c r="D23" s="29">
        <v>2012</v>
      </c>
      <c r="E23" s="125">
        <f>SUM(C22,C23,C24)</f>
        <v>34860</v>
      </c>
      <c r="F23" s="44">
        <f>RANK(E23,$E$8:$E$27)</f>
        <v>7</v>
      </c>
    </row>
    <row r="24" spans="1:6" ht="19.5" customHeight="1">
      <c r="A24" s="60"/>
      <c r="B24" s="51" t="s">
        <v>77</v>
      </c>
      <c r="C24" s="119">
        <v>10200</v>
      </c>
      <c r="D24" s="29">
        <v>2012</v>
      </c>
      <c r="E24" s="125"/>
      <c r="F24" s="44"/>
    </row>
    <row r="25" spans="1:6" ht="19.5" customHeight="1">
      <c r="A25" s="59"/>
      <c r="B25" s="50" t="s">
        <v>49</v>
      </c>
      <c r="C25" s="118">
        <v>16800</v>
      </c>
      <c r="D25" s="41">
        <v>2012</v>
      </c>
      <c r="E25" s="124"/>
      <c r="F25" s="46"/>
    </row>
    <row r="26" spans="1:6" ht="35.25" customHeight="1">
      <c r="A26" s="60" t="s">
        <v>46</v>
      </c>
      <c r="B26" s="51" t="s">
        <v>48</v>
      </c>
      <c r="C26" s="119">
        <v>13700</v>
      </c>
      <c r="D26" s="29">
        <v>2012</v>
      </c>
      <c r="E26" s="120">
        <f>SUM(C25,C26,C27)</f>
        <v>43090</v>
      </c>
      <c r="F26" s="44">
        <f>RANK(E26,$E$8:$E$27)</f>
        <v>5</v>
      </c>
    </row>
    <row r="27" spans="1:6" ht="19.5" customHeight="1">
      <c r="A27" s="61"/>
      <c r="B27" s="52" t="s">
        <v>52</v>
      </c>
      <c r="C27" s="121">
        <v>12590</v>
      </c>
      <c r="D27" s="43">
        <v>2012</v>
      </c>
      <c r="E27" s="123"/>
      <c r="F27" s="45"/>
    </row>
    <row r="28" spans="1:6">
      <c r="A28" s="62"/>
      <c r="B28" s="53"/>
      <c r="C28" s="29"/>
      <c r="D28" s="29"/>
      <c r="E28" s="35"/>
      <c r="F28" s="19"/>
    </row>
    <row r="29" spans="1:6">
      <c r="A29" s="62"/>
      <c r="B29" s="53"/>
      <c r="C29" s="29"/>
      <c r="D29" s="29"/>
      <c r="E29" s="35"/>
      <c r="F29" s="19"/>
    </row>
    <row r="30" spans="1:6">
      <c r="A30" s="62"/>
      <c r="B30" s="53"/>
      <c r="C30" s="29"/>
      <c r="D30" s="29"/>
      <c r="E30" s="35"/>
      <c r="F30" s="19"/>
    </row>
  </sheetData>
  <mergeCells count="2">
    <mergeCell ref="A3:E3"/>
    <mergeCell ref="A4:F4"/>
  </mergeCells>
  <printOptions horizontalCentered="1"/>
  <pageMargins left="0.70866141732283472" right="0.70866141732283472" top="0.31496062992125984" bottom="0.15748031496062992" header="0.9055118110236221" footer="0.31496062992125984"/>
  <pageSetup paperSize="9" scale="110" orientation="portrait" horizontalDpi="300" verticalDpi="300" r:id="rId1"/>
  <headerFooter>
    <oddHeader>&amp;L
&amp;"-,полужирный курсив"&amp;14&amp;A&amp;"-,обычный"&amp;11
&amp;C&amp;"-,полужирный"&amp;16II ОТКРЫТЫЕ ОБЛАСТНЫЕ ЛЕГКОАТЛЕТИЧЕСКИЕ СОРЕВНОВАНИЯ  "ГРОДНЕНСКАЯ ВЕСНА"
&amp;R&amp;14
г.Гродно            16  марта 2013 г.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F0"/>
  </sheetPr>
  <dimension ref="A1:J67"/>
  <sheetViews>
    <sheetView view="pageBreakPreview" topLeftCell="A10" zoomScaleSheetLayoutView="100" workbookViewId="0">
      <selection activeCell="A5" sqref="A5:J60"/>
    </sheetView>
  </sheetViews>
  <sheetFormatPr defaultRowHeight="16.5"/>
  <cols>
    <col min="3" max="3" width="7" style="1" customWidth="1"/>
    <col min="4" max="4" width="25.42578125" style="2" customWidth="1"/>
    <col min="5" max="5" width="23.42578125" style="1" customWidth="1"/>
    <col min="6" max="6" width="5.7109375" style="1" customWidth="1"/>
    <col min="7" max="7" width="5.7109375" style="23" hidden="1" customWidth="1"/>
    <col min="8" max="8" width="5.7109375" style="31" customWidth="1"/>
    <col min="9" max="9" width="11.28515625" style="3" customWidth="1"/>
    <col min="10" max="10" width="10.7109375" style="1" customWidth="1"/>
  </cols>
  <sheetData>
    <row r="1" spans="1:10" ht="45.75" customHeight="1">
      <c r="I1" s="54"/>
    </row>
    <row r="2" spans="1:10" ht="54.75" customHeight="1"/>
    <row r="3" spans="1:10" ht="22.5" customHeight="1">
      <c r="D3" s="126" t="s">
        <v>12</v>
      </c>
      <c r="E3" s="127"/>
      <c r="F3" s="127"/>
      <c r="G3" s="127"/>
      <c r="H3" s="127"/>
      <c r="I3" s="127"/>
    </row>
    <row r="4" spans="1:10" ht="24.75" customHeight="1">
      <c r="D4" s="4"/>
      <c r="E4" s="5"/>
      <c r="F4" s="6"/>
      <c r="G4" s="24"/>
    </row>
    <row r="5" spans="1:10" ht="51.75" customHeight="1">
      <c r="A5" s="73" t="s">
        <v>6</v>
      </c>
      <c r="B5" s="72" t="s">
        <v>13</v>
      </c>
      <c r="C5" s="7" t="s">
        <v>0</v>
      </c>
      <c r="D5" s="8" t="s">
        <v>1</v>
      </c>
      <c r="E5" s="8" t="s">
        <v>7</v>
      </c>
      <c r="F5" s="7" t="s">
        <v>3</v>
      </c>
      <c r="G5" s="25"/>
      <c r="H5" s="30" t="s">
        <v>4</v>
      </c>
      <c r="I5" s="8" t="s">
        <v>5</v>
      </c>
      <c r="J5" s="8" t="s">
        <v>2</v>
      </c>
    </row>
    <row r="6" spans="1:10" ht="20.100000000000001" customHeight="1">
      <c r="A6" s="137" t="s">
        <v>142</v>
      </c>
      <c r="B6" s="138"/>
      <c r="C6" s="138"/>
      <c r="D6" s="138"/>
      <c r="E6" s="138"/>
      <c r="F6" s="138"/>
      <c r="G6" s="138"/>
      <c r="H6" s="138"/>
      <c r="I6" s="138"/>
      <c r="J6" s="139"/>
    </row>
    <row r="7" spans="1:10" ht="20.100000000000001" customHeight="1">
      <c r="A7" s="111">
        <v>18</v>
      </c>
      <c r="B7" s="115">
        <v>1</v>
      </c>
      <c r="C7" s="112">
        <v>221</v>
      </c>
      <c r="D7" s="10" t="s">
        <v>86</v>
      </c>
      <c r="E7" s="11" t="s">
        <v>79</v>
      </c>
      <c r="F7" s="11">
        <v>1996</v>
      </c>
      <c r="G7" s="26">
        <v>2013</v>
      </c>
      <c r="H7" s="32">
        <f>G7-F7</f>
        <v>17</v>
      </c>
      <c r="I7" s="71" t="str">
        <f>IF(F7="","",VLOOKUP(F7,Лист2!$A$2:$B$67,2,TRUE))</f>
        <v>до18</v>
      </c>
      <c r="J7" s="70">
        <v>14650</v>
      </c>
    </row>
    <row r="8" spans="1:10" ht="20.100000000000001" customHeight="1">
      <c r="A8" s="76">
        <v>36</v>
      </c>
      <c r="B8" s="78">
        <v>2</v>
      </c>
      <c r="C8" s="63">
        <v>127</v>
      </c>
      <c r="D8" s="13" t="s">
        <v>105</v>
      </c>
      <c r="E8" s="14" t="s">
        <v>79</v>
      </c>
      <c r="F8" s="14">
        <v>1996</v>
      </c>
      <c r="G8" s="27">
        <v>2013</v>
      </c>
      <c r="H8" s="33">
        <f>G8-F8</f>
        <v>17</v>
      </c>
      <c r="I8" s="15" t="str">
        <f>IF(F8="","",VLOOKUP(F8,Лист2!$A$2:$B$67,2,TRUE))</f>
        <v>до18</v>
      </c>
      <c r="J8" s="68">
        <v>13050</v>
      </c>
    </row>
    <row r="9" spans="1:10" ht="20.100000000000001" customHeight="1">
      <c r="A9" s="76">
        <v>39</v>
      </c>
      <c r="B9" s="75">
        <v>3</v>
      </c>
      <c r="C9" s="63">
        <v>15</v>
      </c>
      <c r="D9" s="13" t="s">
        <v>75</v>
      </c>
      <c r="E9" s="14" t="s">
        <v>76</v>
      </c>
      <c r="F9" s="14">
        <v>1997</v>
      </c>
      <c r="G9" s="27">
        <v>2013</v>
      </c>
      <c r="H9" s="33">
        <f>G9-F9</f>
        <v>16</v>
      </c>
      <c r="I9" s="15" t="str">
        <f>IF(F9="","",VLOOKUP(F9,Лист2!$A$2:$B$67,2,TRUE))</f>
        <v>до18</v>
      </c>
      <c r="J9" s="68">
        <v>12570</v>
      </c>
    </row>
    <row r="10" spans="1:10" ht="20.100000000000001" customHeight="1">
      <c r="A10" s="76">
        <v>40</v>
      </c>
      <c r="B10" s="77">
        <v>4</v>
      </c>
      <c r="C10" s="63">
        <v>806</v>
      </c>
      <c r="D10" s="13" t="s">
        <v>131</v>
      </c>
      <c r="E10" s="14" t="s">
        <v>108</v>
      </c>
      <c r="F10" s="14">
        <v>1997</v>
      </c>
      <c r="G10" s="27">
        <v>2013</v>
      </c>
      <c r="H10" s="33">
        <f>G10-F10</f>
        <v>16</v>
      </c>
      <c r="I10" s="15" t="str">
        <f>IF(F10="","",VLOOKUP(F10,Лист2!$A$2:$B$67,2,TRUE))</f>
        <v>до18</v>
      </c>
      <c r="J10" s="68">
        <v>12530</v>
      </c>
    </row>
    <row r="11" spans="1:10" ht="20.100000000000001" customHeight="1">
      <c r="A11" s="113">
        <v>41</v>
      </c>
      <c r="B11" s="116">
        <v>5</v>
      </c>
      <c r="C11" s="114">
        <v>145</v>
      </c>
      <c r="D11" s="21" t="s">
        <v>50</v>
      </c>
      <c r="E11" s="22" t="s">
        <v>46</v>
      </c>
      <c r="F11" s="22">
        <v>1996</v>
      </c>
      <c r="G11" s="28">
        <v>2013</v>
      </c>
      <c r="H11" s="34">
        <f>G11-F11</f>
        <v>17</v>
      </c>
      <c r="I11" s="83" t="str">
        <f>IF(F11="","",VLOOKUP(F11,Лист2!$A$2:$B$67,2,TRUE))</f>
        <v>до18</v>
      </c>
      <c r="J11" s="69">
        <v>12300</v>
      </c>
    </row>
    <row r="12" spans="1:10" ht="20.100000000000001" customHeight="1">
      <c r="A12" s="140" t="s">
        <v>143</v>
      </c>
      <c r="B12" s="141"/>
      <c r="C12" s="141"/>
      <c r="D12" s="141"/>
      <c r="E12" s="141"/>
      <c r="F12" s="141"/>
      <c r="G12" s="141"/>
      <c r="H12" s="141"/>
      <c r="I12" s="141"/>
      <c r="J12" s="142"/>
    </row>
    <row r="13" spans="1:10" ht="20.100000000000001" customHeight="1">
      <c r="A13" s="111">
        <v>4</v>
      </c>
      <c r="B13" s="115">
        <v>1</v>
      </c>
      <c r="C13" s="112">
        <v>635</v>
      </c>
      <c r="D13" s="10" t="s">
        <v>49</v>
      </c>
      <c r="E13" s="11" t="s">
        <v>46</v>
      </c>
      <c r="F13" s="11">
        <v>1992</v>
      </c>
      <c r="G13" s="26">
        <v>2013</v>
      </c>
      <c r="H13" s="32">
        <f t="shared" ref="H13:H36" si="0">G13-F13</f>
        <v>21</v>
      </c>
      <c r="I13" s="71" t="str">
        <f>IF(F13="","",VLOOKUP(F13,Лист2!$A$2:$B$67,2,TRUE))</f>
        <v>18-39</v>
      </c>
      <c r="J13" s="70">
        <v>16800</v>
      </c>
    </row>
    <row r="14" spans="1:10" ht="20.100000000000001" customHeight="1">
      <c r="A14" s="76">
        <v>5</v>
      </c>
      <c r="B14" s="77">
        <v>2</v>
      </c>
      <c r="C14" s="63">
        <v>371</v>
      </c>
      <c r="D14" s="13" t="s">
        <v>72</v>
      </c>
      <c r="E14" s="14" t="s">
        <v>69</v>
      </c>
      <c r="F14" s="14">
        <v>1990</v>
      </c>
      <c r="G14" s="27">
        <v>2013</v>
      </c>
      <c r="H14" s="33">
        <f t="shared" si="0"/>
        <v>23</v>
      </c>
      <c r="I14" s="15" t="str">
        <f>IF(F14="","",VLOOKUP(F14,Лист2!$A$2:$B$67,2,TRUE))</f>
        <v>18-39</v>
      </c>
      <c r="J14" s="68">
        <v>16560</v>
      </c>
    </row>
    <row r="15" spans="1:10" ht="20.100000000000001" customHeight="1">
      <c r="A15" s="76">
        <v>6</v>
      </c>
      <c r="B15" s="77">
        <v>3</v>
      </c>
      <c r="C15" s="63">
        <v>227</v>
      </c>
      <c r="D15" s="13" t="s">
        <v>97</v>
      </c>
      <c r="E15" s="14" t="s">
        <v>99</v>
      </c>
      <c r="F15" s="14">
        <v>1987</v>
      </c>
      <c r="G15" s="27">
        <v>2013</v>
      </c>
      <c r="H15" s="33">
        <f t="shared" si="0"/>
        <v>26</v>
      </c>
      <c r="I15" s="15" t="str">
        <f>IF(F15="","",VLOOKUP(F15,Лист2!$A$2:$B$67,2,TRUE))</f>
        <v>18-39</v>
      </c>
      <c r="J15" s="68">
        <v>16180</v>
      </c>
    </row>
    <row r="16" spans="1:10" ht="20.100000000000001" customHeight="1">
      <c r="A16" s="76">
        <v>7</v>
      </c>
      <c r="B16" s="77">
        <v>4</v>
      </c>
      <c r="C16" s="63">
        <v>150</v>
      </c>
      <c r="D16" s="13" t="s">
        <v>44</v>
      </c>
      <c r="E16" s="14" t="s">
        <v>43</v>
      </c>
      <c r="F16" s="14">
        <v>1988</v>
      </c>
      <c r="G16" s="27">
        <v>2013</v>
      </c>
      <c r="H16" s="33">
        <f t="shared" si="0"/>
        <v>25</v>
      </c>
      <c r="I16" s="15" t="str">
        <f>IF(F16="","",VLOOKUP(F16,Лист2!$A$2:$B$67,2,TRUE))</f>
        <v>18-39</v>
      </c>
      <c r="J16" s="68">
        <v>16005</v>
      </c>
    </row>
    <row r="17" spans="1:10" ht="20.100000000000001" customHeight="1">
      <c r="A17" s="76">
        <v>10</v>
      </c>
      <c r="B17" s="77">
        <v>5</v>
      </c>
      <c r="C17" s="63">
        <v>130</v>
      </c>
      <c r="D17" s="13" t="s">
        <v>109</v>
      </c>
      <c r="E17" s="14" t="s">
        <v>79</v>
      </c>
      <c r="F17" s="14">
        <v>1986</v>
      </c>
      <c r="G17" s="27">
        <v>2013</v>
      </c>
      <c r="H17" s="33">
        <f t="shared" si="0"/>
        <v>27</v>
      </c>
      <c r="I17" s="15" t="str">
        <f>IF(F17="","",VLOOKUP(F17,Лист2!$A$2:$B$67,2,TRUE))</f>
        <v>18-39</v>
      </c>
      <c r="J17" s="68">
        <v>15510</v>
      </c>
    </row>
    <row r="18" spans="1:10" ht="20.100000000000001" customHeight="1">
      <c r="A18" s="76">
        <v>11</v>
      </c>
      <c r="B18" s="77">
        <v>6</v>
      </c>
      <c r="C18" s="64">
        <v>802</v>
      </c>
      <c r="D18" s="38" t="s">
        <v>29</v>
      </c>
      <c r="E18" s="39" t="s">
        <v>28</v>
      </c>
      <c r="F18" s="39">
        <v>1993</v>
      </c>
      <c r="G18" s="27">
        <v>2013</v>
      </c>
      <c r="H18" s="40">
        <f t="shared" si="0"/>
        <v>20</v>
      </c>
      <c r="I18" s="74" t="str">
        <f>IF(F18="","",VLOOKUP(F18,Лист2!$A$2:$B$67,2,TRUE))</f>
        <v>18-39</v>
      </c>
      <c r="J18" s="67">
        <v>15510</v>
      </c>
    </row>
    <row r="19" spans="1:10" ht="20.100000000000001" customHeight="1">
      <c r="A19" s="76">
        <v>12</v>
      </c>
      <c r="B19" s="77">
        <v>7</v>
      </c>
      <c r="C19" s="63">
        <v>20</v>
      </c>
      <c r="D19" s="13" t="s">
        <v>68</v>
      </c>
      <c r="E19" s="14" t="s">
        <v>69</v>
      </c>
      <c r="F19" s="14">
        <v>1989</v>
      </c>
      <c r="G19" s="27">
        <v>2013</v>
      </c>
      <c r="H19" s="33">
        <f t="shared" si="0"/>
        <v>24</v>
      </c>
      <c r="I19" s="15" t="str">
        <f>IF(F19="","",VLOOKUP(F19,Лист2!$A$2:$B$67,2,TRUE))</f>
        <v>18-39</v>
      </c>
      <c r="J19" s="68">
        <v>15215</v>
      </c>
    </row>
    <row r="20" spans="1:10" ht="20.100000000000001" customHeight="1">
      <c r="A20" s="76">
        <v>15</v>
      </c>
      <c r="B20" s="77">
        <v>8</v>
      </c>
      <c r="C20" s="63">
        <v>8</v>
      </c>
      <c r="D20" s="13" t="s">
        <v>85</v>
      </c>
      <c r="E20" s="14" t="s">
        <v>71</v>
      </c>
      <c r="F20" s="14">
        <v>1989</v>
      </c>
      <c r="G20" s="27">
        <v>2013</v>
      </c>
      <c r="H20" s="33">
        <f t="shared" si="0"/>
        <v>24</v>
      </c>
      <c r="I20" s="15" t="str">
        <f>IF(F20="","",VLOOKUP(F20,Лист2!$A$2:$B$67,2,TRUE))</f>
        <v>18-39</v>
      </c>
      <c r="J20" s="68">
        <v>14930</v>
      </c>
    </row>
    <row r="21" spans="1:10" ht="20.100000000000001" customHeight="1">
      <c r="A21" s="76">
        <v>16</v>
      </c>
      <c r="B21" s="77">
        <v>9</v>
      </c>
      <c r="C21" s="63">
        <v>139</v>
      </c>
      <c r="D21" s="13" t="s">
        <v>122</v>
      </c>
      <c r="E21" s="14" t="s">
        <v>140</v>
      </c>
      <c r="F21" s="14">
        <v>1994</v>
      </c>
      <c r="G21" s="27">
        <v>2013</v>
      </c>
      <c r="H21" s="33">
        <f t="shared" si="0"/>
        <v>19</v>
      </c>
      <c r="I21" s="15" t="str">
        <f>IF(F21="","",VLOOKUP(F21,Лист2!$A$2:$B$67,2,TRUE))</f>
        <v>18-39</v>
      </c>
      <c r="J21" s="68">
        <v>14800</v>
      </c>
    </row>
    <row r="22" spans="1:10" ht="20.100000000000001" customHeight="1">
      <c r="A22" s="76">
        <v>17</v>
      </c>
      <c r="B22" s="77">
        <v>10</v>
      </c>
      <c r="C22" s="63">
        <v>803</v>
      </c>
      <c r="D22" s="13" t="s">
        <v>27</v>
      </c>
      <c r="E22" s="14" t="s">
        <v>28</v>
      </c>
      <c r="F22" s="14">
        <v>1990</v>
      </c>
      <c r="G22" s="27">
        <v>2013</v>
      </c>
      <c r="H22" s="33">
        <f t="shared" si="0"/>
        <v>23</v>
      </c>
      <c r="I22" s="15" t="str">
        <f>IF(F22="","",VLOOKUP(F22,Лист2!$A$2:$B$67,2,TRUE))</f>
        <v>18-39</v>
      </c>
      <c r="J22" s="68">
        <v>14800</v>
      </c>
    </row>
    <row r="23" spans="1:10" ht="20.100000000000001" customHeight="1">
      <c r="A23" s="76">
        <v>20</v>
      </c>
      <c r="B23" s="77">
        <v>11</v>
      </c>
      <c r="C23" s="63">
        <v>369</v>
      </c>
      <c r="D23" s="13" t="s">
        <v>70</v>
      </c>
      <c r="E23" s="14" t="s">
        <v>71</v>
      </c>
      <c r="F23" s="14">
        <v>1983</v>
      </c>
      <c r="G23" s="27">
        <v>2013</v>
      </c>
      <c r="H23" s="33">
        <f t="shared" si="0"/>
        <v>30</v>
      </c>
      <c r="I23" s="15" t="str">
        <f>IF(F23="","",VLOOKUP(F23,Лист2!$A$2:$B$67,2,TRUE))</f>
        <v>18-39</v>
      </c>
      <c r="J23" s="68">
        <v>14400</v>
      </c>
    </row>
    <row r="24" spans="1:10" ht="20.100000000000001" customHeight="1">
      <c r="A24" s="76">
        <v>22</v>
      </c>
      <c r="B24" s="77">
        <v>12</v>
      </c>
      <c r="C24" s="63">
        <v>138</v>
      </c>
      <c r="D24" s="13" t="s">
        <v>121</v>
      </c>
      <c r="E24" s="14" t="s">
        <v>140</v>
      </c>
      <c r="F24" s="14">
        <v>1994</v>
      </c>
      <c r="G24" s="27">
        <v>2013</v>
      </c>
      <c r="H24" s="33">
        <f t="shared" si="0"/>
        <v>19</v>
      </c>
      <c r="I24" s="15" t="str">
        <f>IF(F24="","",VLOOKUP(F24,Лист2!$A$2:$B$67,2,TRUE))</f>
        <v>18-39</v>
      </c>
      <c r="J24" s="68">
        <v>14300</v>
      </c>
    </row>
    <row r="25" spans="1:10" ht="20.100000000000001" customHeight="1">
      <c r="A25" s="76">
        <v>25</v>
      </c>
      <c r="B25" s="77">
        <v>13</v>
      </c>
      <c r="C25" s="64">
        <v>16</v>
      </c>
      <c r="D25" s="38" t="s">
        <v>60</v>
      </c>
      <c r="E25" s="14" t="s">
        <v>61</v>
      </c>
      <c r="F25" s="39">
        <v>1978</v>
      </c>
      <c r="G25" s="27">
        <v>2013</v>
      </c>
      <c r="H25" s="40">
        <f t="shared" si="0"/>
        <v>35</v>
      </c>
      <c r="I25" s="74" t="str">
        <f>IF(F25="","",VLOOKUP(F25,Лист2!$A$2:$B$67,2,TRUE))</f>
        <v>18-39</v>
      </c>
      <c r="J25" s="67">
        <v>14060</v>
      </c>
    </row>
    <row r="26" spans="1:10" ht="20.100000000000001" customHeight="1">
      <c r="A26" s="76">
        <v>27</v>
      </c>
      <c r="B26" s="77">
        <v>14</v>
      </c>
      <c r="C26" s="63">
        <v>142</v>
      </c>
      <c r="D26" s="13" t="s">
        <v>125</v>
      </c>
      <c r="E26" s="14" t="s">
        <v>140</v>
      </c>
      <c r="F26" s="14">
        <v>1993</v>
      </c>
      <c r="G26" s="27">
        <v>2013</v>
      </c>
      <c r="H26" s="33">
        <f t="shared" si="0"/>
        <v>20</v>
      </c>
      <c r="I26" s="15" t="str">
        <f>IF(F26="","",VLOOKUP(F26,Лист2!$A$2:$B$67,2,TRUE))</f>
        <v>18-39</v>
      </c>
      <c r="J26" s="68">
        <v>13860</v>
      </c>
    </row>
    <row r="27" spans="1:10" ht="20.100000000000001" customHeight="1">
      <c r="A27" s="76">
        <v>28</v>
      </c>
      <c r="B27" s="77">
        <v>15</v>
      </c>
      <c r="C27" s="63">
        <v>144</v>
      </c>
      <c r="D27" s="13" t="s">
        <v>30</v>
      </c>
      <c r="E27" s="14" t="s">
        <v>56</v>
      </c>
      <c r="F27" s="14">
        <v>1995</v>
      </c>
      <c r="G27" s="27">
        <v>2013</v>
      </c>
      <c r="H27" s="40">
        <f t="shared" si="0"/>
        <v>18</v>
      </c>
      <c r="I27" s="74" t="str">
        <f>IF(F27="","",VLOOKUP(F27,Лист2!$A$2:$B$67,2,TRUE))</f>
        <v>18-39</v>
      </c>
      <c r="J27" s="68">
        <v>13850</v>
      </c>
    </row>
    <row r="28" spans="1:10" ht="20.100000000000001" customHeight="1">
      <c r="A28" s="76">
        <v>29</v>
      </c>
      <c r="B28" s="77">
        <v>16</v>
      </c>
      <c r="C28" s="63">
        <v>637</v>
      </c>
      <c r="D28" s="13" t="s">
        <v>48</v>
      </c>
      <c r="E28" s="14" t="s">
        <v>46</v>
      </c>
      <c r="F28" s="14">
        <v>1990</v>
      </c>
      <c r="G28" s="27">
        <v>2013</v>
      </c>
      <c r="H28" s="33">
        <f t="shared" si="0"/>
        <v>23</v>
      </c>
      <c r="I28" s="15" t="str">
        <f>IF(F28="","",VLOOKUP(F28,Лист2!$A$2:$B$67,2,TRUE))</f>
        <v>18-39</v>
      </c>
      <c r="J28" s="68">
        <v>13700</v>
      </c>
    </row>
    <row r="29" spans="1:10" ht="20.100000000000001" customHeight="1">
      <c r="A29" s="76">
        <v>31</v>
      </c>
      <c r="B29" s="77"/>
      <c r="C29" s="63">
        <v>229</v>
      </c>
      <c r="D29" s="13" t="s">
        <v>103</v>
      </c>
      <c r="E29" s="14" t="s">
        <v>104</v>
      </c>
      <c r="F29" s="14">
        <v>1989</v>
      </c>
      <c r="G29" s="27">
        <v>2013</v>
      </c>
      <c r="H29" s="40">
        <f t="shared" si="0"/>
        <v>24</v>
      </c>
      <c r="I29" s="74" t="str">
        <f>IF(F29="","",VLOOKUP(F29,Лист2!$A$2:$B$67,2,TRUE))</f>
        <v>18-39</v>
      </c>
      <c r="J29" s="68" t="s">
        <v>141</v>
      </c>
    </row>
    <row r="30" spans="1:10" ht="20.100000000000001" customHeight="1">
      <c r="A30" s="76">
        <v>31</v>
      </c>
      <c r="B30" s="77">
        <v>17</v>
      </c>
      <c r="C30" s="63">
        <v>632</v>
      </c>
      <c r="D30" s="13" t="s">
        <v>120</v>
      </c>
      <c r="E30" s="14" t="s">
        <v>79</v>
      </c>
      <c r="F30" s="14">
        <v>1986</v>
      </c>
      <c r="G30" s="27">
        <v>2013</v>
      </c>
      <c r="H30" s="33">
        <f t="shared" si="0"/>
        <v>27</v>
      </c>
      <c r="I30" s="15" t="str">
        <f>IF(F30="","",VLOOKUP(F30,Лист2!$A$2:$B$67,2,TRUE))</f>
        <v>18-39</v>
      </c>
      <c r="J30" s="68">
        <v>13490</v>
      </c>
    </row>
    <row r="31" spans="1:10" ht="20.100000000000001" customHeight="1">
      <c r="A31" s="76">
        <v>32</v>
      </c>
      <c r="B31" s="77">
        <v>18</v>
      </c>
      <c r="C31" s="63">
        <v>140</v>
      </c>
      <c r="D31" s="13" t="s">
        <v>123</v>
      </c>
      <c r="E31" s="14" t="s">
        <v>140</v>
      </c>
      <c r="F31" s="14">
        <v>1994</v>
      </c>
      <c r="G31" s="27">
        <v>2013</v>
      </c>
      <c r="H31" s="40">
        <f t="shared" si="0"/>
        <v>19</v>
      </c>
      <c r="I31" s="74" t="str">
        <f>IF(F31="","",VLOOKUP(F31,Лист2!$A$2:$B$67,2,TRUE))</f>
        <v>18-39</v>
      </c>
      <c r="J31" s="68">
        <v>13270</v>
      </c>
    </row>
    <row r="32" spans="1:10" ht="20.100000000000001" customHeight="1">
      <c r="A32" s="76">
        <v>33</v>
      </c>
      <c r="B32" s="77">
        <v>19</v>
      </c>
      <c r="C32" s="63">
        <v>143</v>
      </c>
      <c r="D32" s="13" t="s">
        <v>73</v>
      </c>
      <c r="E32" s="14" t="s">
        <v>76</v>
      </c>
      <c r="F32" s="14">
        <v>1977</v>
      </c>
      <c r="G32" s="27">
        <v>2013</v>
      </c>
      <c r="H32" s="33">
        <f t="shared" si="0"/>
        <v>36</v>
      </c>
      <c r="I32" s="15" t="str">
        <f>IF(F32="","",VLOOKUP(F32,Лист2!$A$2:$B$67,2,TRUE))</f>
        <v>18-39</v>
      </c>
      <c r="J32" s="68">
        <v>13210</v>
      </c>
    </row>
    <row r="33" spans="1:10" ht="20.100000000000001" customHeight="1">
      <c r="A33" s="76">
        <v>35</v>
      </c>
      <c r="B33" s="77">
        <v>20</v>
      </c>
      <c r="C33" s="63">
        <v>141</v>
      </c>
      <c r="D33" s="13" t="s">
        <v>124</v>
      </c>
      <c r="E33" s="14" t="s">
        <v>140</v>
      </c>
      <c r="F33" s="14">
        <v>1994</v>
      </c>
      <c r="G33" s="27">
        <v>2013</v>
      </c>
      <c r="H33" s="40">
        <f t="shared" si="0"/>
        <v>19</v>
      </c>
      <c r="I33" s="74" t="str">
        <f>IF(F33="","",VLOOKUP(F33,Лист2!$A$2:$B$67,2,TRUE))</f>
        <v>18-39</v>
      </c>
      <c r="J33" s="68">
        <v>13050</v>
      </c>
    </row>
    <row r="34" spans="1:10" ht="20.100000000000001" customHeight="1">
      <c r="A34" s="76">
        <v>38</v>
      </c>
      <c r="B34" s="77">
        <v>21</v>
      </c>
      <c r="C34" s="63">
        <v>146</v>
      </c>
      <c r="D34" s="13" t="s">
        <v>78</v>
      </c>
      <c r="E34" s="14" t="s">
        <v>79</v>
      </c>
      <c r="F34" s="14">
        <v>1994</v>
      </c>
      <c r="G34" s="27">
        <v>2013</v>
      </c>
      <c r="H34" s="33">
        <f t="shared" si="0"/>
        <v>19</v>
      </c>
      <c r="I34" s="15" t="str">
        <f>IF(F34="","",VLOOKUP(F34,Лист2!$A$2:$B$67,2,TRUE))</f>
        <v>18-39</v>
      </c>
      <c r="J34" s="68">
        <v>12740</v>
      </c>
    </row>
    <row r="35" spans="1:10" ht="20.100000000000001" customHeight="1">
      <c r="A35" s="76">
        <v>43</v>
      </c>
      <c r="B35" s="77">
        <v>22</v>
      </c>
      <c r="C35" s="63">
        <v>134</v>
      </c>
      <c r="D35" s="13" t="s">
        <v>83</v>
      </c>
      <c r="E35" s="14" t="s">
        <v>84</v>
      </c>
      <c r="F35" s="14">
        <v>1982</v>
      </c>
      <c r="G35" s="27">
        <v>2013</v>
      </c>
      <c r="H35" s="40">
        <f t="shared" si="0"/>
        <v>31</v>
      </c>
      <c r="I35" s="74" t="str">
        <f>IF(F35="","",VLOOKUP(F35,Лист2!$A$2:$B$67,2,TRUE))</f>
        <v>18-39</v>
      </c>
      <c r="J35" s="68">
        <v>11940</v>
      </c>
    </row>
    <row r="36" spans="1:10" ht="20.100000000000001" customHeight="1">
      <c r="A36" s="113">
        <v>45</v>
      </c>
      <c r="B36" s="116">
        <v>23</v>
      </c>
      <c r="C36" s="114">
        <v>639</v>
      </c>
      <c r="D36" s="21" t="s">
        <v>41</v>
      </c>
      <c r="E36" s="22" t="s">
        <v>28</v>
      </c>
      <c r="F36" s="22">
        <v>1975</v>
      </c>
      <c r="G36" s="28">
        <v>2013</v>
      </c>
      <c r="H36" s="34">
        <f t="shared" si="0"/>
        <v>38</v>
      </c>
      <c r="I36" s="83" t="str">
        <f>IF(F36="","",VLOOKUP(F36,Лист2!$A$2:$B$67,2,TRUE))</f>
        <v>18-39</v>
      </c>
      <c r="J36" s="69">
        <v>11480</v>
      </c>
    </row>
    <row r="37" spans="1:10" ht="20.100000000000001" customHeight="1">
      <c r="A37" s="143" t="s">
        <v>151</v>
      </c>
      <c r="B37" s="144"/>
      <c r="C37" s="144"/>
      <c r="D37" s="144"/>
      <c r="E37" s="144"/>
      <c r="F37" s="144"/>
      <c r="G37" s="144"/>
      <c r="H37" s="144"/>
      <c r="I37" s="144"/>
      <c r="J37" s="145"/>
    </row>
    <row r="38" spans="1:10" ht="20.100000000000001" customHeight="1">
      <c r="A38" s="111">
        <v>8</v>
      </c>
      <c r="B38" s="115">
        <v>1</v>
      </c>
      <c r="C38" s="112">
        <v>5</v>
      </c>
      <c r="D38" s="10" t="s">
        <v>42</v>
      </c>
      <c r="E38" s="11" t="s">
        <v>43</v>
      </c>
      <c r="F38" s="11">
        <v>1969</v>
      </c>
      <c r="G38" s="26">
        <v>2013</v>
      </c>
      <c r="H38" s="32">
        <f t="shared" ref="H38:H43" si="1">G38-F38</f>
        <v>44</v>
      </c>
      <c r="I38" s="71" t="str">
        <f>IF(F38="","",VLOOKUP(F38,Лист2!$A$2:$B$67,2,TRUE))</f>
        <v>40-49</v>
      </c>
      <c r="J38" s="70">
        <v>15740</v>
      </c>
    </row>
    <row r="39" spans="1:10" ht="20.100000000000001" customHeight="1">
      <c r="A39" s="76">
        <v>14</v>
      </c>
      <c r="B39" s="77">
        <v>2</v>
      </c>
      <c r="C39" s="63">
        <v>233</v>
      </c>
      <c r="D39" s="13" t="s">
        <v>57</v>
      </c>
      <c r="E39" s="14" t="s">
        <v>56</v>
      </c>
      <c r="F39" s="14">
        <v>1966</v>
      </c>
      <c r="G39" s="27">
        <v>2013</v>
      </c>
      <c r="H39" s="33">
        <f t="shared" si="1"/>
        <v>47</v>
      </c>
      <c r="I39" s="15" t="str">
        <f>IF(F39="","",VLOOKUP(F39,Лист2!$A$2:$B$67,2,TRUE))</f>
        <v>40-49</v>
      </c>
      <c r="J39" s="68">
        <v>14950</v>
      </c>
    </row>
    <row r="40" spans="1:10" ht="20.100000000000001" customHeight="1">
      <c r="A40" s="76">
        <v>23</v>
      </c>
      <c r="B40" s="77">
        <v>3</v>
      </c>
      <c r="C40" s="63">
        <v>231</v>
      </c>
      <c r="D40" s="13" t="s">
        <v>55</v>
      </c>
      <c r="E40" s="14" t="s">
        <v>56</v>
      </c>
      <c r="F40" s="14">
        <v>1969</v>
      </c>
      <c r="G40" s="27">
        <v>2013</v>
      </c>
      <c r="H40" s="40">
        <f t="shared" si="1"/>
        <v>44</v>
      </c>
      <c r="I40" s="74" t="str">
        <f>IF(F40="","",VLOOKUP(F40,Лист2!$A$2:$B$67,2,TRUE))</f>
        <v>40-49</v>
      </c>
      <c r="J40" s="68">
        <v>14160</v>
      </c>
    </row>
    <row r="41" spans="1:10" ht="20.100000000000001" customHeight="1">
      <c r="A41" s="76">
        <v>24</v>
      </c>
      <c r="B41" s="77">
        <v>4</v>
      </c>
      <c r="C41" s="63">
        <v>530</v>
      </c>
      <c r="D41" s="13" t="s">
        <v>126</v>
      </c>
      <c r="E41" s="14" t="s">
        <v>104</v>
      </c>
      <c r="F41" s="14">
        <v>1973</v>
      </c>
      <c r="G41" s="27">
        <v>2013</v>
      </c>
      <c r="H41" s="33">
        <f t="shared" si="1"/>
        <v>40</v>
      </c>
      <c r="I41" s="15" t="str">
        <f>IF(F41="","",VLOOKUP(F41,Лист2!$A$2:$B$67,2,TRUE))</f>
        <v>40-49</v>
      </c>
      <c r="J41" s="68">
        <v>14120</v>
      </c>
    </row>
    <row r="42" spans="1:10" ht="20.100000000000001" customHeight="1">
      <c r="A42" s="76">
        <v>26</v>
      </c>
      <c r="B42" s="77">
        <v>5</v>
      </c>
      <c r="C42" s="63">
        <v>137</v>
      </c>
      <c r="D42" s="13" t="s">
        <v>82</v>
      </c>
      <c r="E42" s="14" t="s">
        <v>84</v>
      </c>
      <c r="F42" s="14">
        <v>1966</v>
      </c>
      <c r="G42" s="27">
        <v>2013</v>
      </c>
      <c r="H42" s="40">
        <f t="shared" si="1"/>
        <v>47</v>
      </c>
      <c r="I42" s="74" t="str">
        <f>IF(F42="","",VLOOKUP(F42,Лист2!$A$2:$B$67,2,TRUE))</f>
        <v>40-49</v>
      </c>
      <c r="J42" s="68">
        <v>14000</v>
      </c>
    </row>
    <row r="43" spans="1:10" ht="20.100000000000001" customHeight="1">
      <c r="A43" s="113">
        <v>34</v>
      </c>
      <c r="B43" s="116">
        <v>6</v>
      </c>
      <c r="C43" s="114">
        <v>634</v>
      </c>
      <c r="D43" s="21" t="s">
        <v>45</v>
      </c>
      <c r="E43" s="22" t="s">
        <v>46</v>
      </c>
      <c r="F43" s="22">
        <v>1964</v>
      </c>
      <c r="G43" s="28">
        <v>2013</v>
      </c>
      <c r="H43" s="34">
        <f t="shared" si="1"/>
        <v>49</v>
      </c>
      <c r="I43" s="83" t="str">
        <f>IF(F43="","",VLOOKUP(F43,Лист2!$A$2:$B$67,2,TRUE))</f>
        <v>40-49</v>
      </c>
      <c r="J43" s="69">
        <v>13180</v>
      </c>
    </row>
    <row r="44" spans="1:10" ht="20.100000000000001" customHeight="1">
      <c r="A44" s="143" t="s">
        <v>145</v>
      </c>
      <c r="B44" s="144"/>
      <c r="C44" s="144"/>
      <c r="D44" s="144"/>
      <c r="E44" s="144"/>
      <c r="F44" s="144"/>
      <c r="G44" s="144"/>
      <c r="H44" s="144"/>
      <c r="I44" s="144"/>
      <c r="J44" s="145"/>
    </row>
    <row r="45" spans="1:10" ht="20.100000000000001" customHeight="1">
      <c r="A45" s="111">
        <v>9</v>
      </c>
      <c r="B45" s="115">
        <v>1</v>
      </c>
      <c r="C45" s="112">
        <v>19</v>
      </c>
      <c r="D45" s="10" t="s">
        <v>66</v>
      </c>
      <c r="E45" s="11" t="s">
        <v>67</v>
      </c>
      <c r="F45" s="11">
        <v>1959</v>
      </c>
      <c r="G45" s="26">
        <v>2013</v>
      </c>
      <c r="H45" s="32">
        <f>G45-F45</f>
        <v>54</v>
      </c>
      <c r="I45" s="71" t="str">
        <f>IF(F45="","",VLOOKUP(F45,Лист2!$A$2:$B$67,2,TRUE))</f>
        <v>50-59</v>
      </c>
      <c r="J45" s="70">
        <v>15720</v>
      </c>
    </row>
    <row r="46" spans="1:10" ht="20.100000000000001" customHeight="1">
      <c r="A46" s="76">
        <v>19</v>
      </c>
      <c r="B46" s="77">
        <v>2</v>
      </c>
      <c r="C46" s="63">
        <v>132</v>
      </c>
      <c r="D46" s="13" t="s">
        <v>40</v>
      </c>
      <c r="E46" s="14" t="s">
        <v>28</v>
      </c>
      <c r="F46" s="14">
        <v>1960</v>
      </c>
      <c r="G46" s="27">
        <v>2013</v>
      </c>
      <c r="H46" s="33">
        <f>G46-F46</f>
        <v>53</v>
      </c>
      <c r="I46" s="15" t="str">
        <f>IF(F46="","",VLOOKUP(F46,Лист2!$A$2:$B$67,2,TRUE))</f>
        <v>50-59</v>
      </c>
      <c r="J46" s="68">
        <v>14470</v>
      </c>
    </row>
    <row r="47" spans="1:10" ht="20.100000000000001" customHeight="1">
      <c r="A47" s="76">
        <v>21</v>
      </c>
      <c r="B47" s="77">
        <v>3</v>
      </c>
      <c r="C47" s="63">
        <v>147</v>
      </c>
      <c r="D47" s="13" t="s">
        <v>80</v>
      </c>
      <c r="E47" s="14" t="s">
        <v>71</v>
      </c>
      <c r="F47" s="14">
        <v>1958</v>
      </c>
      <c r="G47" s="27">
        <v>2013</v>
      </c>
      <c r="H47" s="40">
        <f>G47-F47</f>
        <v>55</v>
      </c>
      <c r="I47" s="74" t="str">
        <f>IF(F47="","",VLOOKUP(F47,Лист2!$A$2:$B$67,2,TRUE))</f>
        <v>50-59</v>
      </c>
      <c r="J47" s="68">
        <v>14360</v>
      </c>
    </row>
    <row r="48" spans="1:10" ht="20.100000000000001" customHeight="1">
      <c r="A48" s="113">
        <v>30</v>
      </c>
      <c r="B48" s="116">
        <v>4</v>
      </c>
      <c r="C48" s="114">
        <v>128</v>
      </c>
      <c r="D48" s="21" t="s">
        <v>106</v>
      </c>
      <c r="E48" s="22" t="s">
        <v>28</v>
      </c>
      <c r="F48" s="22">
        <v>1956</v>
      </c>
      <c r="G48" s="28">
        <v>2013</v>
      </c>
      <c r="H48" s="34">
        <f>G48-F48</f>
        <v>57</v>
      </c>
      <c r="I48" s="83" t="str">
        <f>IF(F48="","",VLOOKUP(F48,Лист2!$A$2:$B$67,2,TRUE))</f>
        <v>50-59</v>
      </c>
      <c r="J48" s="69">
        <v>13600</v>
      </c>
    </row>
    <row r="49" spans="1:10" ht="20.100000000000001" customHeight="1">
      <c r="A49" s="143" t="s">
        <v>150</v>
      </c>
      <c r="B49" s="144"/>
      <c r="C49" s="144"/>
      <c r="D49" s="144"/>
      <c r="E49" s="144"/>
      <c r="F49" s="144"/>
      <c r="G49" s="144"/>
      <c r="H49" s="144"/>
      <c r="I49" s="144"/>
      <c r="J49" s="145"/>
    </row>
    <row r="50" spans="1:10" ht="20.100000000000001" customHeight="1">
      <c r="A50" s="111">
        <v>13</v>
      </c>
      <c r="B50" s="115">
        <v>1</v>
      </c>
      <c r="C50" s="112">
        <v>17</v>
      </c>
      <c r="D50" s="10" t="s">
        <v>62</v>
      </c>
      <c r="E50" s="11" t="s">
        <v>63</v>
      </c>
      <c r="F50" s="11">
        <v>1951</v>
      </c>
      <c r="G50" s="26">
        <v>2013</v>
      </c>
      <c r="H50" s="32">
        <f t="shared" ref="H50:H56" si="2">G50-F50</f>
        <v>62</v>
      </c>
      <c r="I50" s="71" t="str">
        <f>IF(F50="","",VLOOKUP(F50,Лист2!$A$2:$B$67,2,TRUE))</f>
        <v>60-69</v>
      </c>
      <c r="J50" s="70">
        <v>15050</v>
      </c>
    </row>
    <row r="51" spans="1:10" ht="20.100000000000001" customHeight="1">
      <c r="A51" s="76">
        <v>37</v>
      </c>
      <c r="B51" s="77">
        <v>2</v>
      </c>
      <c r="C51" s="63">
        <v>640</v>
      </c>
      <c r="D51" s="13" t="s">
        <v>39</v>
      </c>
      <c r="E51" s="14" t="s">
        <v>28</v>
      </c>
      <c r="F51" s="14">
        <v>1951</v>
      </c>
      <c r="G51" s="27">
        <v>2013</v>
      </c>
      <c r="H51" s="33">
        <f t="shared" si="2"/>
        <v>62</v>
      </c>
      <c r="I51" s="15" t="str">
        <f>IF(F51="","",VLOOKUP(F51,Лист2!$A$2:$B$67,2,TRUE))</f>
        <v>60-69</v>
      </c>
      <c r="J51" s="68">
        <v>12770</v>
      </c>
    </row>
    <row r="52" spans="1:10" ht="20.100000000000001" customHeight="1">
      <c r="A52" s="76">
        <v>42</v>
      </c>
      <c r="B52" s="77">
        <v>3</v>
      </c>
      <c r="C52" s="63">
        <v>636</v>
      </c>
      <c r="D52" s="13" t="s">
        <v>47</v>
      </c>
      <c r="E52" s="14" t="s">
        <v>46</v>
      </c>
      <c r="F52" s="14">
        <v>1952</v>
      </c>
      <c r="G52" s="27">
        <v>2013</v>
      </c>
      <c r="H52" s="33">
        <f t="shared" si="2"/>
        <v>61</v>
      </c>
      <c r="I52" s="15" t="str">
        <f>IF(F52="","",VLOOKUP(F52,Лист2!$A$2:$B$67,2,TRUE))</f>
        <v>60-69</v>
      </c>
      <c r="J52" s="68">
        <v>12150</v>
      </c>
    </row>
    <row r="53" spans="1:10" ht="20.100000000000001" customHeight="1">
      <c r="A53" s="76">
        <v>44</v>
      </c>
      <c r="B53" s="75">
        <v>4</v>
      </c>
      <c r="C53" s="63">
        <v>223</v>
      </c>
      <c r="D53" s="13" t="s">
        <v>90</v>
      </c>
      <c r="E53" s="14" t="s">
        <v>79</v>
      </c>
      <c r="F53" s="14">
        <v>1952</v>
      </c>
      <c r="G53" s="27">
        <v>2013</v>
      </c>
      <c r="H53" s="33">
        <f t="shared" si="2"/>
        <v>61</v>
      </c>
      <c r="I53" s="15" t="str">
        <f>IF(F53="","",VLOOKUP(F53,Лист2!$A$2:$B$67,2,TRUE))</f>
        <v>60-69</v>
      </c>
      <c r="J53" s="68">
        <v>11850</v>
      </c>
    </row>
    <row r="54" spans="1:10" ht="20.100000000000001" customHeight="1">
      <c r="A54" s="76">
        <v>46</v>
      </c>
      <c r="B54" s="77">
        <v>5</v>
      </c>
      <c r="C54" s="63">
        <v>2</v>
      </c>
      <c r="D54" s="13" t="s">
        <v>74</v>
      </c>
      <c r="E54" s="14" t="s">
        <v>76</v>
      </c>
      <c r="F54" s="14">
        <v>1953</v>
      </c>
      <c r="G54" s="27">
        <v>2013</v>
      </c>
      <c r="H54" s="33">
        <f t="shared" si="2"/>
        <v>60</v>
      </c>
      <c r="I54" s="15" t="str">
        <f>IF(F54="","",VLOOKUP(F54,Лист2!$A$2:$B$67,2,TRUE))</f>
        <v>60-69</v>
      </c>
      <c r="J54" s="68">
        <v>11450</v>
      </c>
    </row>
    <row r="55" spans="1:10" ht="20.100000000000001" customHeight="1">
      <c r="A55" s="76">
        <v>47</v>
      </c>
      <c r="B55" s="77">
        <v>6</v>
      </c>
      <c r="C55" s="63">
        <v>148</v>
      </c>
      <c r="D55" s="13" t="s">
        <v>81</v>
      </c>
      <c r="E55" s="14" t="s">
        <v>84</v>
      </c>
      <c r="F55" s="14">
        <v>1951</v>
      </c>
      <c r="G55" s="27">
        <v>2013</v>
      </c>
      <c r="H55" s="33">
        <f t="shared" si="2"/>
        <v>62</v>
      </c>
      <c r="I55" s="15" t="str">
        <f>IF(F55="","",VLOOKUP(F55,Лист2!$A$2:$B$67,2,TRUE))</f>
        <v>60-69</v>
      </c>
      <c r="J55" s="68">
        <v>11270</v>
      </c>
    </row>
    <row r="56" spans="1:10" ht="20.100000000000001" customHeight="1">
      <c r="A56" s="113">
        <v>50</v>
      </c>
      <c r="B56" s="116">
        <v>7</v>
      </c>
      <c r="C56" s="114">
        <v>808</v>
      </c>
      <c r="D56" s="21" t="s">
        <v>132</v>
      </c>
      <c r="E56" s="22" t="s">
        <v>108</v>
      </c>
      <c r="F56" s="22">
        <v>1948</v>
      </c>
      <c r="G56" s="28">
        <v>2013</v>
      </c>
      <c r="H56" s="34">
        <f t="shared" si="2"/>
        <v>65</v>
      </c>
      <c r="I56" s="83" t="str">
        <f>IF(F56="","",VLOOKUP(F56,Лист2!$A$2:$B$67,2,TRUE))</f>
        <v>60-69</v>
      </c>
      <c r="J56" s="69">
        <v>9350</v>
      </c>
    </row>
    <row r="57" spans="1:10" ht="20.100000000000001" customHeight="1">
      <c r="A57" s="143" t="s">
        <v>149</v>
      </c>
      <c r="B57" s="144"/>
      <c r="C57" s="144"/>
      <c r="D57" s="144"/>
      <c r="E57" s="144"/>
      <c r="F57" s="144"/>
      <c r="G57" s="144"/>
      <c r="H57" s="144"/>
      <c r="I57" s="144"/>
      <c r="J57" s="145"/>
    </row>
    <row r="58" spans="1:10" ht="20.100000000000001" customHeight="1">
      <c r="A58" s="111">
        <v>48</v>
      </c>
      <c r="B58" s="115">
        <v>1</v>
      </c>
      <c r="C58" s="112">
        <v>18</v>
      </c>
      <c r="D58" s="10" t="s">
        <v>64</v>
      </c>
      <c r="E58" s="11" t="s">
        <v>65</v>
      </c>
      <c r="F58" s="11">
        <v>1934</v>
      </c>
      <c r="G58" s="26">
        <v>2013</v>
      </c>
      <c r="H58" s="32">
        <f>G58-F58</f>
        <v>79</v>
      </c>
      <c r="I58" s="71" t="s">
        <v>18</v>
      </c>
      <c r="J58" s="70">
        <v>11000</v>
      </c>
    </row>
    <row r="59" spans="1:10" ht="20.100000000000001" customHeight="1">
      <c r="A59" s="76">
        <v>49</v>
      </c>
      <c r="B59" s="75">
        <v>2</v>
      </c>
      <c r="C59" s="63">
        <v>225</v>
      </c>
      <c r="D59" s="13" t="s">
        <v>91</v>
      </c>
      <c r="E59" s="14" t="s">
        <v>92</v>
      </c>
      <c r="F59" s="14">
        <v>1939</v>
      </c>
      <c r="G59" s="27">
        <v>2013</v>
      </c>
      <c r="H59" s="33">
        <f>G59-F59</f>
        <v>74</v>
      </c>
      <c r="I59" s="15" t="str">
        <f>IF(F59="","",VLOOKUP(F59,Лист2!$A$2:$B$67,2,TRUE))</f>
        <v>70ст</v>
      </c>
      <c r="J59" s="68">
        <v>9550</v>
      </c>
    </row>
    <row r="60" spans="1:10" ht="20.100000000000001" customHeight="1">
      <c r="A60" s="113">
        <v>51</v>
      </c>
      <c r="B60" s="116">
        <v>3</v>
      </c>
      <c r="C60" s="114">
        <v>224</v>
      </c>
      <c r="D60" s="21" t="s">
        <v>93</v>
      </c>
      <c r="E60" s="22" t="s">
        <v>92</v>
      </c>
      <c r="F60" s="22">
        <v>1937</v>
      </c>
      <c r="G60" s="28">
        <v>2013</v>
      </c>
      <c r="H60" s="34">
        <f>G60-F60</f>
        <v>76</v>
      </c>
      <c r="I60" s="83" t="s">
        <v>18</v>
      </c>
      <c r="J60" s="69">
        <v>8550</v>
      </c>
    </row>
    <row r="61" spans="1:10" ht="20.100000000000001" customHeight="1"/>
    <row r="62" spans="1:10" ht="20.100000000000001" customHeight="1"/>
    <row r="63" spans="1:10" ht="20.100000000000001" customHeight="1"/>
    <row r="64" spans="1:10" s="19" customFormat="1" ht="15" customHeight="1"/>
    <row r="65" spans="2:10" s="19" customFormat="1" ht="15" customHeight="1"/>
    <row r="66" spans="2:10" s="19" customFormat="1" ht="15" customHeight="1">
      <c r="B66" s="110"/>
      <c r="C66" s="16"/>
      <c r="D66" s="17"/>
      <c r="E66" s="16"/>
      <c r="F66" s="16"/>
      <c r="G66" s="29"/>
      <c r="H66" s="35"/>
      <c r="I66" s="18"/>
      <c r="J66" s="16"/>
    </row>
    <row r="67" spans="2:10" s="19" customFormat="1" ht="2.25" customHeight="1">
      <c r="C67" s="16"/>
      <c r="D67" s="17"/>
      <c r="E67" s="16"/>
      <c r="F67" s="16"/>
      <c r="G67" s="29"/>
      <c r="H67" s="35"/>
      <c r="I67" s="18"/>
      <c r="J67" s="16"/>
    </row>
  </sheetData>
  <autoFilter ref="A5:J5">
    <sortState ref="A6:J57">
      <sortCondition ref="I5"/>
    </sortState>
  </autoFilter>
  <mergeCells count="7">
    <mergeCell ref="D3:I3"/>
    <mergeCell ref="A6:J6"/>
    <mergeCell ref="A12:J12"/>
    <mergeCell ref="A57:J57"/>
    <mergeCell ref="A49:J49"/>
    <mergeCell ref="A44:J44"/>
    <mergeCell ref="A37:J37"/>
  </mergeCells>
  <printOptions horizontalCentered="1"/>
  <pageMargins left="0.70866141732283472" right="0.70866141732283472" top="0.31496062992125984" bottom="0.15748031496062992" header="0.9055118110236221" footer="0.31496062992125984"/>
  <pageSetup paperSize="9" scale="64" orientation="portrait" horizontalDpi="300" verticalDpi="300" r:id="rId1"/>
  <headerFooter>
    <oddHeader>&amp;L
&amp;"-,полужирный курсив"&amp;14&amp;A&amp;"-,обычный"&amp;11
&amp;C&amp;"-,полужирный"&amp;16 II ОТКРЫТЫЕ ОБЛАСТНЫЕ ЛЕГКОАТЛЕТИЧЕСКИЕ СОРЕВНОВАНИЯ   в часовом беге и тесте Купера "ГРОДНЕНСКАЯ ВЕСНА"
&amp;R&amp;14
г.Гродно            16  марта 2013 г.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F0"/>
  </sheetPr>
  <dimension ref="A2:J20"/>
  <sheetViews>
    <sheetView view="pageBreakPreview" topLeftCell="A7" zoomScale="90" zoomScaleSheetLayoutView="90" workbookViewId="0">
      <selection activeCell="M18" sqref="M18"/>
    </sheetView>
  </sheetViews>
  <sheetFormatPr defaultRowHeight="16.5"/>
  <cols>
    <col min="1" max="1" width="6.85546875" customWidth="1"/>
    <col min="2" max="2" width="9.140625" customWidth="1"/>
    <col min="3" max="3" width="7" style="1" customWidth="1"/>
    <col min="4" max="4" width="25" style="2" customWidth="1"/>
    <col min="5" max="5" width="20" style="1" customWidth="1"/>
    <col min="6" max="6" width="6.7109375" style="1" customWidth="1"/>
    <col min="7" max="7" width="6.7109375" style="23" hidden="1" customWidth="1"/>
    <col min="8" max="8" width="6.7109375" style="31" customWidth="1"/>
    <col min="9" max="9" width="11.28515625" style="3" customWidth="1"/>
    <col min="10" max="10" width="10.7109375" style="1" customWidth="1"/>
  </cols>
  <sheetData>
    <row r="2" spans="1:10" ht="59.25" customHeight="1"/>
    <row r="3" spans="1:10" ht="18.75">
      <c r="D3" s="126" t="s">
        <v>11</v>
      </c>
      <c r="E3" s="127"/>
      <c r="F3" s="127"/>
      <c r="G3" s="127"/>
      <c r="H3" s="127"/>
      <c r="I3" s="127"/>
    </row>
    <row r="4" spans="1:10" ht="18.75">
      <c r="D4" s="4"/>
      <c r="E4" s="5"/>
      <c r="F4" s="6"/>
      <c r="G4" s="24"/>
    </row>
    <row r="5" spans="1:10" ht="54.75" customHeight="1">
      <c r="A5" s="7" t="s">
        <v>6</v>
      </c>
      <c r="B5" s="72" t="s">
        <v>13</v>
      </c>
      <c r="C5" s="7" t="s">
        <v>0</v>
      </c>
      <c r="D5" s="8" t="s">
        <v>1</v>
      </c>
      <c r="E5" s="8" t="s">
        <v>7</v>
      </c>
      <c r="F5" s="7" t="s">
        <v>3</v>
      </c>
      <c r="G5" s="25"/>
      <c r="H5" s="30" t="s">
        <v>4</v>
      </c>
      <c r="I5" s="8" t="s">
        <v>5</v>
      </c>
      <c r="J5" s="8" t="s">
        <v>8</v>
      </c>
    </row>
    <row r="6" spans="1:10" ht="19.5" customHeight="1">
      <c r="A6" s="117">
        <v>1</v>
      </c>
      <c r="B6" s="105"/>
      <c r="C6" s="105">
        <v>638</v>
      </c>
      <c r="D6" s="104" t="s">
        <v>53</v>
      </c>
      <c r="E6" s="105" t="s">
        <v>37</v>
      </c>
      <c r="F6" s="105">
        <v>1969</v>
      </c>
      <c r="G6" s="106">
        <v>2013</v>
      </c>
      <c r="H6" s="107">
        <f t="shared" ref="H6:H17" si="0">G6-F6</f>
        <v>44</v>
      </c>
      <c r="I6" s="108" t="str">
        <f>IF(F6="","",VLOOKUP(F6,Лист2!$D$2:$E$67,2,TRUE))</f>
        <v>40-49</v>
      </c>
      <c r="J6" s="109">
        <v>15720</v>
      </c>
    </row>
    <row r="7" spans="1:10" ht="19.5" customHeight="1">
      <c r="A7" s="117">
        <v>2</v>
      </c>
      <c r="B7" s="105"/>
      <c r="C7" s="105">
        <v>136</v>
      </c>
      <c r="D7" s="104" t="s">
        <v>54</v>
      </c>
      <c r="E7" s="105" t="s">
        <v>37</v>
      </c>
      <c r="F7" s="105">
        <v>1990</v>
      </c>
      <c r="G7" s="106">
        <v>2013</v>
      </c>
      <c r="H7" s="107">
        <f t="shared" si="0"/>
        <v>23</v>
      </c>
      <c r="I7" s="108" t="str">
        <f>IF(F7="","",VLOOKUP(F7,Лист2!$D$2:$E$67,2,TRUE))</f>
        <v>18-39</v>
      </c>
      <c r="J7" s="109">
        <v>15450</v>
      </c>
    </row>
    <row r="8" spans="1:10" ht="19.5" customHeight="1">
      <c r="A8" s="117">
        <v>3</v>
      </c>
      <c r="B8" s="105"/>
      <c r="C8" s="105">
        <v>135</v>
      </c>
      <c r="D8" s="104" t="s">
        <v>111</v>
      </c>
      <c r="E8" s="105" t="s">
        <v>56</v>
      </c>
      <c r="F8" s="105">
        <v>1991</v>
      </c>
      <c r="G8" s="106">
        <v>2013</v>
      </c>
      <c r="H8" s="107">
        <f t="shared" si="0"/>
        <v>22</v>
      </c>
      <c r="I8" s="108" t="str">
        <f>IF(F8="","",VLOOKUP(F8,Лист2!$D$2:$E$67,2,TRUE))</f>
        <v>18-39</v>
      </c>
      <c r="J8" s="109">
        <v>14300</v>
      </c>
    </row>
    <row r="9" spans="1:10" ht="19.5" customHeight="1">
      <c r="A9" s="12">
        <v>4</v>
      </c>
      <c r="B9" s="14">
        <v>1</v>
      </c>
      <c r="C9" s="14">
        <v>804</v>
      </c>
      <c r="D9" s="13" t="s">
        <v>146</v>
      </c>
      <c r="E9" s="14" t="s">
        <v>71</v>
      </c>
      <c r="F9" s="14">
        <v>1993</v>
      </c>
      <c r="G9" s="27">
        <v>2013</v>
      </c>
      <c r="H9" s="33">
        <f t="shared" si="0"/>
        <v>20</v>
      </c>
      <c r="I9" s="15" t="str">
        <f>IF(F9="","",VLOOKUP(F9,Лист2!$D$2:$E$67,2,TRUE))</f>
        <v>18-39</v>
      </c>
      <c r="J9" s="68">
        <v>14030</v>
      </c>
    </row>
    <row r="10" spans="1:10" ht="19.5" customHeight="1">
      <c r="A10" s="12">
        <v>5</v>
      </c>
      <c r="B10" s="14">
        <v>2</v>
      </c>
      <c r="C10" s="14">
        <v>129</v>
      </c>
      <c r="D10" s="13" t="s">
        <v>107</v>
      </c>
      <c r="E10" s="14" t="s">
        <v>108</v>
      </c>
      <c r="F10" s="14">
        <v>1993</v>
      </c>
      <c r="G10" s="27">
        <v>2013</v>
      </c>
      <c r="H10" s="33">
        <f t="shared" si="0"/>
        <v>20</v>
      </c>
      <c r="I10" s="15" t="str">
        <f>IF(F10="","",VLOOKUP(F10,Лист2!$D$2:$E$67,2,TRUE))</f>
        <v>18-39</v>
      </c>
      <c r="J10" s="68">
        <v>13270</v>
      </c>
    </row>
    <row r="11" spans="1:10" ht="19.5" customHeight="1">
      <c r="A11" s="12">
        <v>6</v>
      </c>
      <c r="B11" s="14">
        <v>1</v>
      </c>
      <c r="C11" s="14">
        <v>133</v>
      </c>
      <c r="D11" s="13" t="s">
        <v>31</v>
      </c>
      <c r="E11" s="14" t="s">
        <v>28</v>
      </c>
      <c r="F11" s="14">
        <v>1997</v>
      </c>
      <c r="G11" s="27">
        <v>2013</v>
      </c>
      <c r="H11" s="33">
        <f t="shared" si="0"/>
        <v>16</v>
      </c>
      <c r="I11" s="15" t="str">
        <f>IF(F11="","",VLOOKUP(F11,Лист2!$D$2:$E$67,2,TRUE))</f>
        <v>до18</v>
      </c>
      <c r="J11" s="68">
        <v>13050</v>
      </c>
    </row>
    <row r="12" spans="1:10" ht="19.5" customHeight="1">
      <c r="A12" s="12">
        <v>7</v>
      </c>
      <c r="B12" s="14">
        <v>1</v>
      </c>
      <c r="C12" s="14">
        <v>631</v>
      </c>
      <c r="D12" s="13" t="s">
        <v>127</v>
      </c>
      <c r="E12" s="14" t="s">
        <v>104</v>
      </c>
      <c r="F12" s="14">
        <v>1973</v>
      </c>
      <c r="G12" s="27">
        <v>2013</v>
      </c>
      <c r="H12" s="33">
        <f t="shared" si="0"/>
        <v>40</v>
      </c>
      <c r="I12" s="15" t="str">
        <f>IF(F12="","",VLOOKUP(F12,Лист2!$D$2:$E$67,2,TRUE))</f>
        <v>40-49</v>
      </c>
      <c r="J12" s="68">
        <v>12960</v>
      </c>
    </row>
    <row r="13" spans="1:10" ht="19.5" customHeight="1">
      <c r="A13" s="12">
        <v>8</v>
      </c>
      <c r="B13" s="14">
        <v>3</v>
      </c>
      <c r="C13" s="14">
        <v>222</v>
      </c>
      <c r="D13" s="13" t="s">
        <v>89</v>
      </c>
      <c r="E13" s="14" t="s">
        <v>98</v>
      </c>
      <c r="F13" s="14">
        <v>1978</v>
      </c>
      <c r="G13" s="27">
        <v>2013</v>
      </c>
      <c r="H13" s="33">
        <f t="shared" si="0"/>
        <v>35</v>
      </c>
      <c r="I13" s="15" t="str">
        <f>IF(F13="","",VLOOKUP(F13,Лист2!$D$2:$E$67,2,TRUE))</f>
        <v>18-39</v>
      </c>
      <c r="J13" s="68">
        <v>12650</v>
      </c>
    </row>
    <row r="14" spans="1:10" ht="19.5" customHeight="1">
      <c r="A14" s="12">
        <v>9</v>
      </c>
      <c r="B14" s="14">
        <v>2</v>
      </c>
      <c r="C14" s="14">
        <v>149</v>
      </c>
      <c r="D14" s="13" t="s">
        <v>52</v>
      </c>
      <c r="E14" s="14" t="s">
        <v>46</v>
      </c>
      <c r="F14" s="14">
        <v>1996</v>
      </c>
      <c r="G14" s="27">
        <v>2013</v>
      </c>
      <c r="H14" s="33">
        <f t="shared" si="0"/>
        <v>17</v>
      </c>
      <c r="I14" s="15" t="str">
        <f>IF(F14="","",VLOOKUP(F14,Лист2!$D$2:$E$67,2,TRUE))</f>
        <v>до18</v>
      </c>
      <c r="J14" s="68">
        <v>12590</v>
      </c>
    </row>
    <row r="15" spans="1:10" ht="19.5" customHeight="1">
      <c r="A15" s="12">
        <v>10</v>
      </c>
      <c r="B15" s="14">
        <v>4</v>
      </c>
      <c r="C15" s="14">
        <v>897</v>
      </c>
      <c r="D15" s="13" t="s">
        <v>133</v>
      </c>
      <c r="E15" s="14" t="s">
        <v>28</v>
      </c>
      <c r="F15" s="14">
        <v>1978</v>
      </c>
      <c r="G15" s="27">
        <v>2013</v>
      </c>
      <c r="H15" s="33">
        <f t="shared" si="0"/>
        <v>35</v>
      </c>
      <c r="I15" s="15" t="str">
        <f>IF(F15="","",VLOOKUP(F15,Лист2!$D$2:$E$67,2,TRUE))</f>
        <v>18-39</v>
      </c>
      <c r="J15" s="68">
        <v>12400</v>
      </c>
    </row>
    <row r="16" spans="1:10" ht="19.5" customHeight="1">
      <c r="A16" s="12">
        <v>11</v>
      </c>
      <c r="B16" s="14">
        <v>2</v>
      </c>
      <c r="C16" s="14">
        <v>641</v>
      </c>
      <c r="D16" s="13" t="s">
        <v>38</v>
      </c>
      <c r="E16" s="14" t="s">
        <v>28</v>
      </c>
      <c r="F16" s="14">
        <v>1967</v>
      </c>
      <c r="G16" s="27">
        <v>2013</v>
      </c>
      <c r="H16" s="33">
        <f t="shared" si="0"/>
        <v>46</v>
      </c>
      <c r="I16" s="15" t="str">
        <f>IF(F16="","",VLOOKUP(F16,Лист2!$D$2:$E$67,2,TRUE))</f>
        <v>40-49</v>
      </c>
      <c r="J16" s="68">
        <v>10350</v>
      </c>
    </row>
    <row r="17" spans="1:10" ht="19.5" customHeight="1">
      <c r="A17" s="20">
        <v>12</v>
      </c>
      <c r="B17" s="22">
        <v>5</v>
      </c>
      <c r="C17" s="22">
        <v>8</v>
      </c>
      <c r="D17" s="21" t="s">
        <v>77</v>
      </c>
      <c r="E17" s="22" t="s">
        <v>76</v>
      </c>
      <c r="F17" s="22">
        <v>1987</v>
      </c>
      <c r="G17" s="28">
        <v>2013</v>
      </c>
      <c r="H17" s="34">
        <f t="shared" si="0"/>
        <v>26</v>
      </c>
      <c r="I17" s="83" t="str">
        <f>IF(F17="","",VLOOKUP(F17,Лист2!$D$2:$E$67,2,TRUE))</f>
        <v>18-39</v>
      </c>
      <c r="J17" s="69">
        <v>10200</v>
      </c>
    </row>
    <row r="18" spans="1:10">
      <c r="C18" s="16"/>
      <c r="D18" s="17"/>
      <c r="E18" s="16"/>
      <c r="F18" s="16"/>
      <c r="G18" s="29"/>
      <c r="H18" s="35"/>
      <c r="I18" s="18"/>
      <c r="J18" s="16"/>
    </row>
    <row r="19" spans="1:10">
      <c r="C19" s="16"/>
      <c r="D19" s="17"/>
      <c r="E19" s="16"/>
      <c r="F19" s="16"/>
      <c r="G19" s="29"/>
      <c r="H19" s="35"/>
      <c r="I19" s="18"/>
      <c r="J19" s="16"/>
    </row>
    <row r="20" spans="1:10">
      <c r="C20" s="16"/>
      <c r="D20" s="17"/>
      <c r="E20" s="16"/>
      <c r="F20" s="16"/>
      <c r="G20" s="29"/>
      <c r="H20" s="35"/>
      <c r="I20" s="18"/>
      <c r="J20" s="16"/>
    </row>
  </sheetData>
  <autoFilter ref="A5:J5">
    <sortState ref="A6:J17">
      <sortCondition ref="A5"/>
    </sortState>
  </autoFilter>
  <mergeCells count="1">
    <mergeCell ref="D3:I3"/>
  </mergeCells>
  <printOptions horizontalCentered="1"/>
  <pageMargins left="0.70866141732283472" right="0.70866141732283472" top="0.31496062992125984" bottom="0.15748031496062992" header="0.9055118110236221" footer="0.31496062992125984"/>
  <pageSetup paperSize="9" scale="80" orientation="portrait" horizontalDpi="300" verticalDpi="300" r:id="rId1"/>
  <headerFooter>
    <oddHeader>&amp;L
&amp;"-,полужирный курсив"&amp;14&amp;A&amp;"-,обычный"&amp;11
&amp;C&amp;"-,полужирный"&amp;16 II ОТКРЫТЫЕ ОБЛАСТНЫЕ ЛЕГКОАТЛЕТИЧЕСКИЕ СОРЕВНОВАНИЯ   в часовом беге и тесте Купера "ГРОДНЕНСКАЯ ВЕСНА"
&amp;R&amp;14
г.Гродно            16  марта 2013 г.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F0"/>
  </sheetPr>
  <dimension ref="A1:J58"/>
  <sheetViews>
    <sheetView view="pageBreakPreview" topLeftCell="A49" zoomScaleSheetLayoutView="100" workbookViewId="0">
      <selection activeCell="A5" sqref="A5:J8"/>
    </sheetView>
  </sheetViews>
  <sheetFormatPr defaultRowHeight="16.5"/>
  <cols>
    <col min="3" max="3" width="7" style="1" customWidth="1"/>
    <col min="4" max="4" width="25.42578125" style="2" customWidth="1"/>
    <col min="5" max="5" width="23.42578125" style="1" customWidth="1"/>
    <col min="6" max="6" width="5.7109375" style="1" customWidth="1"/>
    <col min="7" max="7" width="5.7109375" style="23" hidden="1" customWidth="1"/>
    <col min="8" max="8" width="5.7109375" style="31" customWidth="1"/>
    <col min="9" max="9" width="11.28515625" style="3" customWidth="1"/>
    <col min="10" max="10" width="10.7109375" style="1" customWidth="1"/>
  </cols>
  <sheetData>
    <row r="1" spans="1:10" ht="45.75" customHeight="1">
      <c r="I1" s="54"/>
    </row>
    <row r="2" spans="1:10" ht="54.75" customHeight="1"/>
    <row r="3" spans="1:10" ht="22.5" customHeight="1">
      <c r="D3" s="126" t="s">
        <v>12</v>
      </c>
      <c r="E3" s="127"/>
      <c r="F3" s="127"/>
      <c r="G3" s="127"/>
      <c r="H3" s="127"/>
      <c r="I3" s="127"/>
    </row>
    <row r="4" spans="1:10" ht="24.75" customHeight="1">
      <c r="D4" s="4"/>
      <c r="E4" s="5"/>
      <c r="F4" s="6"/>
      <c r="G4" s="24"/>
    </row>
    <row r="5" spans="1:10" ht="51.75" customHeight="1">
      <c r="A5" s="73" t="s">
        <v>6</v>
      </c>
      <c r="B5" s="72" t="s">
        <v>13</v>
      </c>
      <c r="C5" s="7" t="s">
        <v>0</v>
      </c>
      <c r="D5" s="8" t="s">
        <v>1</v>
      </c>
      <c r="E5" s="8" t="s">
        <v>7</v>
      </c>
      <c r="F5" s="7" t="s">
        <v>3</v>
      </c>
      <c r="G5" s="25"/>
      <c r="H5" s="30" t="s">
        <v>4</v>
      </c>
      <c r="I5" s="8" t="s">
        <v>5</v>
      </c>
      <c r="J5" s="8" t="s">
        <v>2</v>
      </c>
    </row>
    <row r="6" spans="1:10" ht="20.100000000000001" customHeight="1">
      <c r="A6" s="101">
        <v>1</v>
      </c>
      <c r="B6" s="102"/>
      <c r="C6" s="103">
        <v>131</v>
      </c>
      <c r="D6" s="104" t="s">
        <v>110</v>
      </c>
      <c r="E6" s="105" t="s">
        <v>79</v>
      </c>
      <c r="F6" s="105">
        <v>1979</v>
      </c>
      <c r="G6" s="106">
        <v>2013</v>
      </c>
      <c r="H6" s="107">
        <f t="shared" ref="H6:H37" si="0">G6-F6</f>
        <v>34</v>
      </c>
      <c r="I6" s="108" t="str">
        <f>IF(F6="","",VLOOKUP(F6,Лист2!$A$2:$B$67,2,TRUE))</f>
        <v>18-39</v>
      </c>
      <c r="J6" s="109">
        <v>18560</v>
      </c>
    </row>
    <row r="7" spans="1:10" ht="20.100000000000001" customHeight="1">
      <c r="A7" s="101">
        <v>2</v>
      </c>
      <c r="B7" s="102"/>
      <c r="C7" s="103">
        <v>226</v>
      </c>
      <c r="D7" s="104" t="s">
        <v>100</v>
      </c>
      <c r="E7" s="105" t="s">
        <v>101</v>
      </c>
      <c r="F7" s="105">
        <v>1989</v>
      </c>
      <c r="G7" s="106">
        <v>2013</v>
      </c>
      <c r="H7" s="107">
        <f t="shared" si="0"/>
        <v>24</v>
      </c>
      <c r="I7" s="108" t="str">
        <f>IF(F7="","",VLOOKUP(F7,Лист2!$A$2:$B$67,2,TRUE))</f>
        <v>18-39</v>
      </c>
      <c r="J7" s="109">
        <v>17615</v>
      </c>
    </row>
    <row r="8" spans="1:10" ht="20.100000000000001" customHeight="1">
      <c r="A8" s="101">
        <v>3</v>
      </c>
      <c r="B8" s="102"/>
      <c r="C8" s="103">
        <v>228</v>
      </c>
      <c r="D8" s="104" t="s">
        <v>96</v>
      </c>
      <c r="E8" s="105" t="s">
        <v>102</v>
      </c>
      <c r="F8" s="105">
        <v>1991</v>
      </c>
      <c r="G8" s="106">
        <v>2013</v>
      </c>
      <c r="H8" s="107">
        <f t="shared" si="0"/>
        <v>22</v>
      </c>
      <c r="I8" s="108" t="str">
        <f>IF(F8="","",VLOOKUP(F8,Лист2!$A$2:$B$67,2,TRUE))</f>
        <v>18-39</v>
      </c>
      <c r="J8" s="109">
        <v>16850</v>
      </c>
    </row>
    <row r="9" spans="1:10" ht="20.100000000000001" customHeight="1">
      <c r="A9" s="76">
        <v>4</v>
      </c>
      <c r="B9" s="77">
        <v>1</v>
      </c>
      <c r="C9" s="63">
        <v>635</v>
      </c>
      <c r="D9" s="13" t="s">
        <v>49</v>
      </c>
      <c r="E9" s="14" t="s">
        <v>46</v>
      </c>
      <c r="F9" s="14">
        <v>1992</v>
      </c>
      <c r="G9" s="27">
        <v>2013</v>
      </c>
      <c r="H9" s="33">
        <f t="shared" si="0"/>
        <v>21</v>
      </c>
      <c r="I9" s="15" t="str">
        <f>IF(F9="","",VLOOKUP(F9,Лист2!$A$2:$B$67,2,TRUE))</f>
        <v>18-39</v>
      </c>
      <c r="J9" s="68">
        <v>16800</v>
      </c>
    </row>
    <row r="10" spans="1:10" ht="20.100000000000001" customHeight="1">
      <c r="A10" s="76">
        <v>5</v>
      </c>
      <c r="B10" s="77">
        <v>2</v>
      </c>
      <c r="C10" s="63">
        <v>371</v>
      </c>
      <c r="D10" s="13" t="s">
        <v>72</v>
      </c>
      <c r="E10" s="14" t="s">
        <v>69</v>
      </c>
      <c r="F10" s="14">
        <v>1990</v>
      </c>
      <c r="G10" s="27">
        <v>2013</v>
      </c>
      <c r="H10" s="33">
        <f t="shared" si="0"/>
        <v>23</v>
      </c>
      <c r="I10" s="15" t="str">
        <f>IF(F10="","",VLOOKUP(F10,Лист2!$A$2:$B$67,2,TRUE))</f>
        <v>18-39</v>
      </c>
      <c r="J10" s="68">
        <v>16560</v>
      </c>
    </row>
    <row r="11" spans="1:10" ht="20.100000000000001" customHeight="1">
      <c r="A11" s="76">
        <v>6</v>
      </c>
      <c r="B11" s="77">
        <v>3</v>
      </c>
      <c r="C11" s="63">
        <v>227</v>
      </c>
      <c r="D11" s="13" t="s">
        <v>97</v>
      </c>
      <c r="E11" s="14" t="s">
        <v>99</v>
      </c>
      <c r="F11" s="14">
        <v>1987</v>
      </c>
      <c r="G11" s="27">
        <v>2013</v>
      </c>
      <c r="H11" s="33">
        <f t="shared" si="0"/>
        <v>26</v>
      </c>
      <c r="I11" s="15" t="str">
        <f>IF(F11="","",VLOOKUP(F11,Лист2!$A$2:$B$67,2,TRUE))</f>
        <v>18-39</v>
      </c>
      <c r="J11" s="68">
        <v>16180</v>
      </c>
    </row>
    <row r="12" spans="1:10" ht="20.100000000000001" customHeight="1">
      <c r="A12" s="76">
        <v>7</v>
      </c>
      <c r="B12" s="77">
        <v>4</v>
      </c>
      <c r="C12" s="63">
        <v>150</v>
      </c>
      <c r="D12" s="13" t="s">
        <v>44</v>
      </c>
      <c r="E12" s="14" t="s">
        <v>43</v>
      </c>
      <c r="F12" s="14">
        <v>1988</v>
      </c>
      <c r="G12" s="27">
        <v>2013</v>
      </c>
      <c r="H12" s="33">
        <f t="shared" si="0"/>
        <v>25</v>
      </c>
      <c r="I12" s="15" t="str">
        <f>IF(F12="","",VLOOKUP(F12,Лист2!$A$2:$B$67,2,TRUE))</f>
        <v>18-39</v>
      </c>
      <c r="J12" s="68">
        <v>16005</v>
      </c>
    </row>
    <row r="13" spans="1:10" ht="20.100000000000001" customHeight="1">
      <c r="A13" s="76">
        <v>8</v>
      </c>
      <c r="B13" s="77">
        <v>1</v>
      </c>
      <c r="C13" s="64">
        <v>5</v>
      </c>
      <c r="D13" s="38" t="s">
        <v>42</v>
      </c>
      <c r="E13" s="39" t="s">
        <v>43</v>
      </c>
      <c r="F13" s="39">
        <v>1969</v>
      </c>
      <c r="G13" s="27">
        <v>2013</v>
      </c>
      <c r="H13" s="40">
        <f t="shared" si="0"/>
        <v>44</v>
      </c>
      <c r="I13" s="74" t="str">
        <f>IF(F13="","",VLOOKUP(F13,Лист2!$A$2:$B$67,2,TRUE))</f>
        <v>40-49</v>
      </c>
      <c r="J13" s="67">
        <v>15740</v>
      </c>
    </row>
    <row r="14" spans="1:10" ht="20.100000000000001" customHeight="1">
      <c r="A14" s="76">
        <v>9</v>
      </c>
      <c r="B14" s="77">
        <v>1</v>
      </c>
      <c r="C14" s="63">
        <v>19</v>
      </c>
      <c r="D14" s="13" t="s">
        <v>66</v>
      </c>
      <c r="E14" s="14" t="s">
        <v>67</v>
      </c>
      <c r="F14" s="14">
        <v>1959</v>
      </c>
      <c r="G14" s="27">
        <v>2013</v>
      </c>
      <c r="H14" s="33">
        <f t="shared" si="0"/>
        <v>54</v>
      </c>
      <c r="I14" s="15" t="str">
        <f>IF(F14="","",VLOOKUP(F14,Лист2!$A$2:$B$67,2,TRUE))</f>
        <v>50-59</v>
      </c>
      <c r="J14" s="68">
        <v>15720</v>
      </c>
    </row>
    <row r="15" spans="1:10" ht="20.100000000000001" customHeight="1">
      <c r="A15" s="76">
        <v>10</v>
      </c>
      <c r="B15" s="77">
        <v>5</v>
      </c>
      <c r="C15" s="63">
        <v>130</v>
      </c>
      <c r="D15" s="13" t="s">
        <v>109</v>
      </c>
      <c r="E15" s="14" t="s">
        <v>79</v>
      </c>
      <c r="F15" s="14">
        <v>1986</v>
      </c>
      <c r="G15" s="27">
        <v>2013</v>
      </c>
      <c r="H15" s="33">
        <f t="shared" si="0"/>
        <v>27</v>
      </c>
      <c r="I15" s="15" t="str">
        <f>IF(F15="","",VLOOKUP(F15,Лист2!$A$2:$B$67,2,TRUE))</f>
        <v>18-39</v>
      </c>
      <c r="J15" s="68">
        <v>15510</v>
      </c>
    </row>
    <row r="16" spans="1:10" ht="20.100000000000001" customHeight="1">
      <c r="A16" s="76">
        <v>11</v>
      </c>
      <c r="B16" s="77">
        <v>6</v>
      </c>
      <c r="C16" s="63">
        <v>802</v>
      </c>
      <c r="D16" s="13" t="s">
        <v>29</v>
      </c>
      <c r="E16" s="14" t="s">
        <v>28</v>
      </c>
      <c r="F16" s="14">
        <v>1993</v>
      </c>
      <c r="G16" s="27">
        <v>2013</v>
      </c>
      <c r="H16" s="33">
        <f t="shared" si="0"/>
        <v>20</v>
      </c>
      <c r="I16" s="15" t="str">
        <f>IF(F16="","",VLOOKUP(F16,Лист2!$A$2:$B$67,2,TRUE))</f>
        <v>18-39</v>
      </c>
      <c r="J16" s="68">
        <v>15510</v>
      </c>
    </row>
    <row r="17" spans="1:10" ht="20.100000000000001" customHeight="1">
      <c r="A17" s="76">
        <v>12</v>
      </c>
      <c r="B17" s="77">
        <v>7</v>
      </c>
      <c r="C17" s="63">
        <v>20</v>
      </c>
      <c r="D17" s="13" t="s">
        <v>68</v>
      </c>
      <c r="E17" s="14" t="s">
        <v>69</v>
      </c>
      <c r="F17" s="14">
        <v>1989</v>
      </c>
      <c r="G17" s="27">
        <v>2013</v>
      </c>
      <c r="H17" s="33">
        <f t="shared" si="0"/>
        <v>24</v>
      </c>
      <c r="I17" s="15" t="str">
        <f>IF(F17="","",VLOOKUP(F17,Лист2!$A$2:$B$67,2,TRUE))</f>
        <v>18-39</v>
      </c>
      <c r="J17" s="68">
        <v>15215</v>
      </c>
    </row>
    <row r="18" spans="1:10" ht="20.100000000000001" customHeight="1">
      <c r="A18" s="76">
        <v>13</v>
      </c>
      <c r="B18" s="77">
        <v>1</v>
      </c>
      <c r="C18" s="63">
        <v>17</v>
      </c>
      <c r="D18" s="13" t="s">
        <v>62</v>
      </c>
      <c r="E18" s="14" t="s">
        <v>63</v>
      </c>
      <c r="F18" s="14">
        <v>1951</v>
      </c>
      <c r="G18" s="27">
        <v>2013</v>
      </c>
      <c r="H18" s="33">
        <f t="shared" si="0"/>
        <v>62</v>
      </c>
      <c r="I18" s="15" t="str">
        <f>IF(F18="","",VLOOKUP(F18,Лист2!$A$2:$B$67,2,TRUE))</f>
        <v>60-69</v>
      </c>
      <c r="J18" s="68">
        <v>15050</v>
      </c>
    </row>
    <row r="19" spans="1:10" ht="20.100000000000001" customHeight="1">
      <c r="A19" s="76">
        <v>14</v>
      </c>
      <c r="B19" s="77">
        <v>2</v>
      </c>
      <c r="C19" s="63">
        <v>233</v>
      </c>
      <c r="D19" s="13" t="s">
        <v>57</v>
      </c>
      <c r="E19" s="14" t="s">
        <v>56</v>
      </c>
      <c r="F19" s="14">
        <v>1966</v>
      </c>
      <c r="G19" s="27">
        <v>2013</v>
      </c>
      <c r="H19" s="33">
        <f t="shared" si="0"/>
        <v>47</v>
      </c>
      <c r="I19" s="15" t="str">
        <f>IF(F19="","",VLOOKUP(F19,Лист2!$A$2:$B$67,2,TRUE))</f>
        <v>40-49</v>
      </c>
      <c r="J19" s="68">
        <v>14950</v>
      </c>
    </row>
    <row r="20" spans="1:10" ht="20.100000000000001" customHeight="1">
      <c r="A20" s="76">
        <v>15</v>
      </c>
      <c r="B20" s="77">
        <v>8</v>
      </c>
      <c r="C20" s="64">
        <v>8</v>
      </c>
      <c r="D20" s="38" t="s">
        <v>85</v>
      </c>
      <c r="E20" s="14" t="s">
        <v>71</v>
      </c>
      <c r="F20" s="39">
        <v>1989</v>
      </c>
      <c r="G20" s="27">
        <v>2013</v>
      </c>
      <c r="H20" s="40">
        <f t="shared" si="0"/>
        <v>24</v>
      </c>
      <c r="I20" s="74" t="str">
        <f>IF(F20="","",VLOOKUP(F20,Лист2!$A$2:$B$67,2,TRUE))</f>
        <v>18-39</v>
      </c>
      <c r="J20" s="67">
        <v>14930</v>
      </c>
    </row>
    <row r="21" spans="1:10" ht="20.100000000000001" customHeight="1">
      <c r="A21" s="76">
        <v>16</v>
      </c>
      <c r="B21" s="77">
        <v>9</v>
      </c>
      <c r="C21" s="63">
        <v>139</v>
      </c>
      <c r="D21" s="13" t="s">
        <v>122</v>
      </c>
      <c r="E21" s="14" t="s">
        <v>140</v>
      </c>
      <c r="F21" s="14">
        <v>1994</v>
      </c>
      <c r="G21" s="27">
        <v>2013</v>
      </c>
      <c r="H21" s="33">
        <f t="shared" si="0"/>
        <v>19</v>
      </c>
      <c r="I21" s="15" t="str">
        <f>IF(F21="","",VLOOKUP(F21,Лист2!$A$2:$B$67,2,TRUE))</f>
        <v>18-39</v>
      </c>
      <c r="J21" s="68">
        <v>14800</v>
      </c>
    </row>
    <row r="22" spans="1:10" ht="20.100000000000001" customHeight="1">
      <c r="A22" s="76">
        <v>17</v>
      </c>
      <c r="B22" s="77">
        <v>10</v>
      </c>
      <c r="C22" s="63">
        <v>803</v>
      </c>
      <c r="D22" s="13" t="s">
        <v>27</v>
      </c>
      <c r="E22" s="14" t="s">
        <v>28</v>
      </c>
      <c r="F22" s="14">
        <v>1990</v>
      </c>
      <c r="G22" s="27">
        <v>2013</v>
      </c>
      <c r="H22" s="40">
        <f t="shared" si="0"/>
        <v>23</v>
      </c>
      <c r="I22" s="74" t="str">
        <f>IF(F22="","",VLOOKUP(F22,Лист2!$A$2:$B$67,2,TRUE))</f>
        <v>18-39</v>
      </c>
      <c r="J22" s="68">
        <v>14800</v>
      </c>
    </row>
    <row r="23" spans="1:10" ht="20.100000000000001" customHeight="1">
      <c r="A23" s="76">
        <v>18</v>
      </c>
      <c r="B23" s="77">
        <v>1</v>
      </c>
      <c r="C23" s="63">
        <v>221</v>
      </c>
      <c r="D23" s="13" t="s">
        <v>86</v>
      </c>
      <c r="E23" s="14" t="s">
        <v>79</v>
      </c>
      <c r="F23" s="14">
        <v>1996</v>
      </c>
      <c r="G23" s="27">
        <v>2013</v>
      </c>
      <c r="H23" s="33">
        <f t="shared" si="0"/>
        <v>17</v>
      </c>
      <c r="I23" s="15" t="str">
        <f>IF(F23="","",VLOOKUP(F23,Лист2!$A$2:$B$67,2,TRUE))</f>
        <v>до18</v>
      </c>
      <c r="J23" s="68">
        <v>14650</v>
      </c>
    </row>
    <row r="24" spans="1:10" ht="20.100000000000001" customHeight="1">
      <c r="A24" s="76">
        <v>19</v>
      </c>
      <c r="B24" s="77">
        <v>2</v>
      </c>
      <c r="C24" s="63">
        <v>132</v>
      </c>
      <c r="D24" s="13" t="s">
        <v>40</v>
      </c>
      <c r="E24" s="14" t="s">
        <v>28</v>
      </c>
      <c r="F24" s="14">
        <v>1960</v>
      </c>
      <c r="G24" s="27">
        <v>2013</v>
      </c>
      <c r="H24" s="40">
        <f t="shared" si="0"/>
        <v>53</v>
      </c>
      <c r="I24" s="74" t="str">
        <f>IF(F24="","",VLOOKUP(F24,Лист2!$A$2:$B$67,2,TRUE))</f>
        <v>50-59</v>
      </c>
      <c r="J24" s="68">
        <v>14470</v>
      </c>
    </row>
    <row r="25" spans="1:10" ht="20.100000000000001" customHeight="1">
      <c r="A25" s="76">
        <v>20</v>
      </c>
      <c r="B25" s="77">
        <v>11</v>
      </c>
      <c r="C25" s="63">
        <v>369</v>
      </c>
      <c r="D25" s="13" t="s">
        <v>70</v>
      </c>
      <c r="E25" s="14" t="s">
        <v>71</v>
      </c>
      <c r="F25" s="14">
        <v>1983</v>
      </c>
      <c r="G25" s="27">
        <v>2013</v>
      </c>
      <c r="H25" s="33">
        <f t="shared" si="0"/>
        <v>30</v>
      </c>
      <c r="I25" s="15" t="str">
        <f>IF(F25="","",VLOOKUP(F25,Лист2!$A$2:$B$67,2,TRUE))</f>
        <v>18-39</v>
      </c>
      <c r="J25" s="68">
        <v>14400</v>
      </c>
    </row>
    <row r="26" spans="1:10" ht="20.100000000000001" customHeight="1">
      <c r="A26" s="76">
        <v>21</v>
      </c>
      <c r="B26" s="77">
        <v>3</v>
      </c>
      <c r="C26" s="63">
        <v>147</v>
      </c>
      <c r="D26" s="13" t="s">
        <v>80</v>
      </c>
      <c r="E26" s="14" t="s">
        <v>71</v>
      </c>
      <c r="F26" s="14">
        <v>1958</v>
      </c>
      <c r="G26" s="27">
        <v>2013</v>
      </c>
      <c r="H26" s="40">
        <f t="shared" si="0"/>
        <v>55</v>
      </c>
      <c r="I26" s="74" t="str">
        <f>IF(F26="","",VLOOKUP(F26,Лист2!$A$2:$B$67,2,TRUE))</f>
        <v>50-59</v>
      </c>
      <c r="J26" s="68">
        <v>14360</v>
      </c>
    </row>
    <row r="27" spans="1:10" ht="20.100000000000001" customHeight="1">
      <c r="A27" s="76">
        <v>22</v>
      </c>
      <c r="B27" s="77">
        <v>12</v>
      </c>
      <c r="C27" s="63">
        <v>138</v>
      </c>
      <c r="D27" s="13" t="s">
        <v>121</v>
      </c>
      <c r="E27" s="14" t="s">
        <v>140</v>
      </c>
      <c r="F27" s="14">
        <v>1994</v>
      </c>
      <c r="G27" s="27">
        <v>2013</v>
      </c>
      <c r="H27" s="33">
        <f t="shared" si="0"/>
        <v>19</v>
      </c>
      <c r="I27" s="15" t="str">
        <f>IF(F27="","",VLOOKUP(F27,Лист2!$A$2:$B$67,2,TRUE))</f>
        <v>18-39</v>
      </c>
      <c r="J27" s="68">
        <v>14300</v>
      </c>
    </row>
    <row r="28" spans="1:10" ht="20.100000000000001" customHeight="1">
      <c r="A28" s="76">
        <v>23</v>
      </c>
      <c r="B28" s="77">
        <v>3</v>
      </c>
      <c r="C28" s="63">
        <v>231</v>
      </c>
      <c r="D28" s="13" t="s">
        <v>55</v>
      </c>
      <c r="E28" s="14" t="s">
        <v>56</v>
      </c>
      <c r="F28" s="14">
        <v>1969</v>
      </c>
      <c r="G28" s="27">
        <v>2013</v>
      </c>
      <c r="H28" s="40">
        <f t="shared" si="0"/>
        <v>44</v>
      </c>
      <c r="I28" s="74" t="str">
        <f>IF(F28="","",VLOOKUP(F28,Лист2!$A$2:$B$67,2,TRUE))</f>
        <v>40-49</v>
      </c>
      <c r="J28" s="68">
        <v>14160</v>
      </c>
    </row>
    <row r="29" spans="1:10" ht="20.100000000000001" customHeight="1">
      <c r="A29" s="76">
        <v>24</v>
      </c>
      <c r="B29" s="77">
        <v>4</v>
      </c>
      <c r="C29" s="63">
        <v>530</v>
      </c>
      <c r="D29" s="13" t="s">
        <v>126</v>
      </c>
      <c r="E29" s="14" t="s">
        <v>104</v>
      </c>
      <c r="F29" s="14">
        <v>1973</v>
      </c>
      <c r="G29" s="27">
        <v>2013</v>
      </c>
      <c r="H29" s="33">
        <f t="shared" si="0"/>
        <v>40</v>
      </c>
      <c r="I29" s="15" t="str">
        <f>IF(F29="","",VLOOKUP(F29,Лист2!$A$2:$B$67,2,TRUE))</f>
        <v>40-49</v>
      </c>
      <c r="J29" s="68">
        <v>14120</v>
      </c>
    </row>
    <row r="30" spans="1:10" ht="20.100000000000001" customHeight="1">
      <c r="A30" s="76">
        <v>25</v>
      </c>
      <c r="B30" s="77">
        <v>13</v>
      </c>
      <c r="C30" s="63">
        <v>16</v>
      </c>
      <c r="D30" s="13" t="s">
        <v>60</v>
      </c>
      <c r="E30" s="14" t="s">
        <v>61</v>
      </c>
      <c r="F30" s="14">
        <v>1978</v>
      </c>
      <c r="G30" s="27">
        <v>2013</v>
      </c>
      <c r="H30" s="40">
        <f t="shared" si="0"/>
        <v>35</v>
      </c>
      <c r="I30" s="74" t="str">
        <f>IF(F30="","",VLOOKUP(F30,Лист2!$A$2:$B$67,2,TRUE))</f>
        <v>18-39</v>
      </c>
      <c r="J30" s="68">
        <v>14060</v>
      </c>
    </row>
    <row r="31" spans="1:10" ht="20.100000000000001" customHeight="1">
      <c r="A31" s="76">
        <v>26</v>
      </c>
      <c r="B31" s="77">
        <v>5</v>
      </c>
      <c r="C31" s="63">
        <v>137</v>
      </c>
      <c r="D31" s="13" t="s">
        <v>82</v>
      </c>
      <c r="E31" s="14" t="s">
        <v>84</v>
      </c>
      <c r="F31" s="14">
        <v>1966</v>
      </c>
      <c r="G31" s="27">
        <v>2013</v>
      </c>
      <c r="H31" s="33">
        <f t="shared" si="0"/>
        <v>47</v>
      </c>
      <c r="I31" s="15" t="str">
        <f>IF(F31="","",VLOOKUP(F31,Лист2!$A$2:$B$67,2,TRUE))</f>
        <v>40-49</v>
      </c>
      <c r="J31" s="68">
        <v>14000</v>
      </c>
    </row>
    <row r="32" spans="1:10" ht="20.100000000000001" customHeight="1">
      <c r="A32" s="76">
        <v>27</v>
      </c>
      <c r="B32" s="77">
        <v>14</v>
      </c>
      <c r="C32" s="63">
        <v>142</v>
      </c>
      <c r="D32" s="13" t="s">
        <v>125</v>
      </c>
      <c r="E32" s="14" t="s">
        <v>140</v>
      </c>
      <c r="F32" s="14">
        <v>1993</v>
      </c>
      <c r="G32" s="27">
        <v>2013</v>
      </c>
      <c r="H32" s="40">
        <f t="shared" si="0"/>
        <v>20</v>
      </c>
      <c r="I32" s="74" t="str">
        <f>IF(F32="","",VLOOKUP(F32,Лист2!$A$2:$B$67,2,TRUE))</f>
        <v>18-39</v>
      </c>
      <c r="J32" s="68">
        <v>13860</v>
      </c>
    </row>
    <row r="33" spans="1:10" ht="20.100000000000001" customHeight="1">
      <c r="A33" s="76">
        <v>28</v>
      </c>
      <c r="B33" s="77">
        <v>15</v>
      </c>
      <c r="C33" s="63">
        <v>144</v>
      </c>
      <c r="D33" s="13" t="s">
        <v>30</v>
      </c>
      <c r="E33" s="14" t="s">
        <v>56</v>
      </c>
      <c r="F33" s="14">
        <v>1995</v>
      </c>
      <c r="G33" s="27">
        <v>2013</v>
      </c>
      <c r="H33" s="33">
        <f t="shared" si="0"/>
        <v>18</v>
      </c>
      <c r="I33" s="15" t="str">
        <f>IF(F33="","",VLOOKUP(F33,Лист2!$A$2:$B$67,2,TRUE))</f>
        <v>18-39</v>
      </c>
      <c r="J33" s="68">
        <v>13850</v>
      </c>
    </row>
    <row r="34" spans="1:10" ht="20.100000000000001" customHeight="1">
      <c r="A34" s="76">
        <v>29</v>
      </c>
      <c r="B34" s="77">
        <v>16</v>
      </c>
      <c r="C34" s="63">
        <v>637</v>
      </c>
      <c r="D34" s="13" t="s">
        <v>48</v>
      </c>
      <c r="E34" s="14" t="s">
        <v>46</v>
      </c>
      <c r="F34" s="14">
        <v>1990</v>
      </c>
      <c r="G34" s="27">
        <v>2013</v>
      </c>
      <c r="H34" s="40">
        <f t="shared" si="0"/>
        <v>23</v>
      </c>
      <c r="I34" s="74" t="str">
        <f>IF(F34="","",VLOOKUP(F34,Лист2!$A$2:$B$67,2,TRUE))</f>
        <v>18-39</v>
      </c>
      <c r="J34" s="68">
        <v>13700</v>
      </c>
    </row>
    <row r="35" spans="1:10" ht="20.100000000000001" customHeight="1">
      <c r="A35" s="76">
        <v>30</v>
      </c>
      <c r="B35" s="77">
        <v>4</v>
      </c>
      <c r="C35" s="63">
        <v>128</v>
      </c>
      <c r="D35" s="13" t="s">
        <v>106</v>
      </c>
      <c r="E35" s="14" t="s">
        <v>28</v>
      </c>
      <c r="F35" s="14">
        <v>1956</v>
      </c>
      <c r="G35" s="27">
        <v>2013</v>
      </c>
      <c r="H35" s="33">
        <f t="shared" si="0"/>
        <v>57</v>
      </c>
      <c r="I35" s="15" t="str">
        <f>IF(F35="","",VLOOKUP(F35,Лист2!$A$2:$B$67,2,TRUE))</f>
        <v>50-59</v>
      </c>
      <c r="J35" s="68">
        <v>13600</v>
      </c>
    </row>
    <row r="36" spans="1:10" ht="20.100000000000001" customHeight="1">
      <c r="A36" s="76">
        <v>31</v>
      </c>
      <c r="B36" s="77">
        <v>17</v>
      </c>
      <c r="C36" s="63">
        <v>632</v>
      </c>
      <c r="D36" s="13" t="s">
        <v>120</v>
      </c>
      <c r="E36" s="14" t="s">
        <v>79</v>
      </c>
      <c r="F36" s="14">
        <v>1986</v>
      </c>
      <c r="G36" s="27">
        <v>2013</v>
      </c>
      <c r="H36" s="40">
        <f t="shared" si="0"/>
        <v>27</v>
      </c>
      <c r="I36" s="74" t="str">
        <f>IF(F36="","",VLOOKUP(F36,Лист2!$A$2:$B$67,2,TRUE))</f>
        <v>18-39</v>
      </c>
      <c r="J36" s="68">
        <v>13490</v>
      </c>
    </row>
    <row r="37" spans="1:10" ht="20.100000000000001" customHeight="1">
      <c r="A37" s="76">
        <v>32</v>
      </c>
      <c r="B37" s="77">
        <v>18</v>
      </c>
      <c r="C37" s="63">
        <v>140</v>
      </c>
      <c r="D37" s="13" t="s">
        <v>123</v>
      </c>
      <c r="E37" s="14" t="s">
        <v>140</v>
      </c>
      <c r="F37" s="14">
        <v>1994</v>
      </c>
      <c r="G37" s="27">
        <v>2013</v>
      </c>
      <c r="H37" s="33">
        <f t="shared" si="0"/>
        <v>19</v>
      </c>
      <c r="I37" s="15" t="str">
        <f>IF(F37="","",VLOOKUP(F37,Лист2!$A$2:$B$67,2,TRUE))</f>
        <v>18-39</v>
      </c>
      <c r="J37" s="68">
        <v>13270</v>
      </c>
    </row>
    <row r="38" spans="1:10" ht="20.100000000000001" customHeight="1">
      <c r="A38" s="76">
        <v>33</v>
      </c>
      <c r="B38" s="77">
        <v>19</v>
      </c>
      <c r="C38" s="63">
        <v>143</v>
      </c>
      <c r="D38" s="13" t="s">
        <v>73</v>
      </c>
      <c r="E38" s="14" t="s">
        <v>76</v>
      </c>
      <c r="F38" s="14">
        <v>1977</v>
      </c>
      <c r="G38" s="27">
        <v>2013</v>
      </c>
      <c r="H38" s="40">
        <f t="shared" ref="H38:H69" si="1">G38-F38</f>
        <v>36</v>
      </c>
      <c r="I38" s="74" t="str">
        <f>IF(F38="","",VLOOKUP(F38,Лист2!$A$2:$B$67,2,TRUE))</f>
        <v>18-39</v>
      </c>
      <c r="J38" s="68">
        <v>13210</v>
      </c>
    </row>
    <row r="39" spans="1:10" ht="20.100000000000001" customHeight="1">
      <c r="A39" s="76">
        <v>34</v>
      </c>
      <c r="B39" s="77">
        <v>6</v>
      </c>
      <c r="C39" s="63">
        <v>634</v>
      </c>
      <c r="D39" s="13" t="s">
        <v>45</v>
      </c>
      <c r="E39" s="14" t="s">
        <v>46</v>
      </c>
      <c r="F39" s="14">
        <v>1964</v>
      </c>
      <c r="G39" s="27">
        <v>2013</v>
      </c>
      <c r="H39" s="33">
        <f t="shared" si="1"/>
        <v>49</v>
      </c>
      <c r="I39" s="15" t="str">
        <f>IF(F39="","",VLOOKUP(F39,Лист2!$A$2:$B$67,2,TRUE))</f>
        <v>40-49</v>
      </c>
      <c r="J39" s="68">
        <v>13180</v>
      </c>
    </row>
    <row r="40" spans="1:10" ht="20.100000000000001" customHeight="1">
      <c r="A40" s="76">
        <v>35</v>
      </c>
      <c r="B40" s="77">
        <v>20</v>
      </c>
      <c r="C40" s="63">
        <v>141</v>
      </c>
      <c r="D40" s="13" t="s">
        <v>124</v>
      </c>
      <c r="E40" s="14" t="s">
        <v>140</v>
      </c>
      <c r="F40" s="14">
        <v>1994</v>
      </c>
      <c r="G40" s="27">
        <v>2013</v>
      </c>
      <c r="H40" s="40">
        <f t="shared" si="1"/>
        <v>19</v>
      </c>
      <c r="I40" s="74" t="str">
        <f>IF(F40="","",VLOOKUP(F40,Лист2!$A$2:$B$67,2,TRUE))</f>
        <v>18-39</v>
      </c>
      <c r="J40" s="68">
        <v>13050</v>
      </c>
    </row>
    <row r="41" spans="1:10" ht="20.100000000000001" customHeight="1">
      <c r="A41" s="76">
        <v>36</v>
      </c>
      <c r="B41" s="77">
        <v>2</v>
      </c>
      <c r="C41" s="63">
        <v>127</v>
      </c>
      <c r="D41" s="13" t="s">
        <v>105</v>
      </c>
      <c r="E41" s="14" t="s">
        <v>79</v>
      </c>
      <c r="F41" s="14">
        <v>1996</v>
      </c>
      <c r="G41" s="27">
        <v>2013</v>
      </c>
      <c r="H41" s="33">
        <f t="shared" si="1"/>
        <v>17</v>
      </c>
      <c r="I41" s="15" t="str">
        <f>IF(F41="","",VLOOKUP(F41,Лист2!$A$2:$B$67,2,TRUE))</f>
        <v>до18</v>
      </c>
      <c r="J41" s="68">
        <v>13050</v>
      </c>
    </row>
    <row r="42" spans="1:10" ht="20.100000000000001" customHeight="1">
      <c r="A42" s="76">
        <v>37</v>
      </c>
      <c r="B42" s="77">
        <v>2</v>
      </c>
      <c r="C42" s="63">
        <v>640</v>
      </c>
      <c r="D42" s="13" t="s">
        <v>39</v>
      </c>
      <c r="E42" s="14" t="s">
        <v>28</v>
      </c>
      <c r="F42" s="14">
        <v>1951</v>
      </c>
      <c r="G42" s="27">
        <v>2013</v>
      </c>
      <c r="H42" s="40">
        <f t="shared" si="1"/>
        <v>62</v>
      </c>
      <c r="I42" s="74" t="str">
        <f>IF(F42="","",VLOOKUP(F42,Лист2!$A$2:$B$67,2,TRUE))</f>
        <v>60-69</v>
      </c>
      <c r="J42" s="68">
        <v>12770</v>
      </c>
    </row>
    <row r="43" spans="1:10" ht="20.100000000000001" customHeight="1">
      <c r="A43" s="76">
        <v>38</v>
      </c>
      <c r="B43" s="77">
        <v>21</v>
      </c>
      <c r="C43" s="63">
        <v>146</v>
      </c>
      <c r="D43" s="13" t="s">
        <v>78</v>
      </c>
      <c r="E43" s="14" t="s">
        <v>79</v>
      </c>
      <c r="F43" s="14">
        <v>1994</v>
      </c>
      <c r="G43" s="27">
        <v>2013</v>
      </c>
      <c r="H43" s="33">
        <f t="shared" si="1"/>
        <v>19</v>
      </c>
      <c r="I43" s="15" t="str">
        <f>IF(F43="","",VLOOKUP(F43,Лист2!$A$2:$B$67,2,TRUE))</f>
        <v>18-39</v>
      </c>
      <c r="J43" s="68">
        <v>12740</v>
      </c>
    </row>
    <row r="44" spans="1:10" ht="20.100000000000001" customHeight="1">
      <c r="A44" s="76">
        <v>39</v>
      </c>
      <c r="B44" s="77">
        <v>3</v>
      </c>
      <c r="C44" s="63">
        <v>15</v>
      </c>
      <c r="D44" s="13" t="s">
        <v>75</v>
      </c>
      <c r="E44" s="14" t="s">
        <v>76</v>
      </c>
      <c r="F44" s="14">
        <v>1997</v>
      </c>
      <c r="G44" s="27">
        <v>2013</v>
      </c>
      <c r="H44" s="33">
        <f t="shared" si="1"/>
        <v>16</v>
      </c>
      <c r="I44" s="15" t="str">
        <f>IF(F44="","",VLOOKUP(F44,Лист2!$A$2:$B$67,2,TRUE))</f>
        <v>до18</v>
      </c>
      <c r="J44" s="68">
        <v>12570</v>
      </c>
    </row>
    <row r="45" spans="1:10" ht="20.100000000000001" customHeight="1">
      <c r="A45" s="76">
        <v>40</v>
      </c>
      <c r="B45" s="75">
        <v>4</v>
      </c>
      <c r="C45" s="63">
        <v>806</v>
      </c>
      <c r="D45" s="13" t="s">
        <v>131</v>
      </c>
      <c r="E45" s="14" t="s">
        <v>108</v>
      </c>
      <c r="F45" s="14">
        <v>1997</v>
      </c>
      <c r="G45" s="27">
        <v>2013</v>
      </c>
      <c r="H45" s="33">
        <f t="shared" si="1"/>
        <v>16</v>
      </c>
      <c r="I45" s="15" t="str">
        <f>IF(F45="","",VLOOKUP(F45,Лист2!$A$2:$B$67,2,TRUE))</f>
        <v>до18</v>
      </c>
      <c r="J45" s="68">
        <v>12530</v>
      </c>
    </row>
    <row r="46" spans="1:10" ht="20.100000000000001" customHeight="1">
      <c r="A46" s="76">
        <v>41</v>
      </c>
      <c r="B46" s="77">
        <v>5</v>
      </c>
      <c r="C46" s="63">
        <v>145</v>
      </c>
      <c r="D46" s="13" t="s">
        <v>50</v>
      </c>
      <c r="E46" s="14" t="s">
        <v>46</v>
      </c>
      <c r="F46" s="14">
        <v>1996</v>
      </c>
      <c r="G46" s="27">
        <v>2013</v>
      </c>
      <c r="H46" s="33">
        <f t="shared" si="1"/>
        <v>17</v>
      </c>
      <c r="I46" s="15" t="str">
        <f>IF(F46="","",VLOOKUP(F46,Лист2!$A$2:$B$67,2,TRUE))</f>
        <v>до18</v>
      </c>
      <c r="J46" s="68">
        <v>12300</v>
      </c>
    </row>
    <row r="47" spans="1:10" ht="20.100000000000001" customHeight="1">
      <c r="A47" s="76">
        <v>42</v>
      </c>
      <c r="B47" s="77">
        <v>3</v>
      </c>
      <c r="C47" s="63">
        <v>636</v>
      </c>
      <c r="D47" s="13" t="s">
        <v>47</v>
      </c>
      <c r="E47" s="14" t="s">
        <v>46</v>
      </c>
      <c r="F47" s="14">
        <v>1952</v>
      </c>
      <c r="G47" s="27">
        <v>2013</v>
      </c>
      <c r="H47" s="33">
        <f t="shared" si="1"/>
        <v>61</v>
      </c>
      <c r="I47" s="15" t="str">
        <f>IF(F47="","",VLOOKUP(F47,Лист2!$A$2:$B$67,2,TRUE))</f>
        <v>60-69</v>
      </c>
      <c r="J47" s="68">
        <v>12150</v>
      </c>
    </row>
    <row r="48" spans="1:10" ht="20.100000000000001" customHeight="1">
      <c r="A48" s="76">
        <v>43</v>
      </c>
      <c r="B48" s="77">
        <v>22</v>
      </c>
      <c r="C48" s="63">
        <v>134</v>
      </c>
      <c r="D48" s="13" t="s">
        <v>83</v>
      </c>
      <c r="E48" s="14" t="s">
        <v>84</v>
      </c>
      <c r="F48" s="14">
        <v>1982</v>
      </c>
      <c r="G48" s="27">
        <v>2013</v>
      </c>
      <c r="H48" s="33">
        <f t="shared" si="1"/>
        <v>31</v>
      </c>
      <c r="I48" s="15" t="str">
        <f>IF(F48="","",VLOOKUP(F48,Лист2!$A$2:$B$67,2,TRUE))</f>
        <v>18-39</v>
      </c>
      <c r="J48" s="68">
        <v>11940</v>
      </c>
    </row>
    <row r="49" spans="1:10" ht="20.100000000000001" customHeight="1">
      <c r="A49" s="76">
        <v>44</v>
      </c>
      <c r="B49" s="77">
        <v>4</v>
      </c>
      <c r="C49" s="63">
        <v>223</v>
      </c>
      <c r="D49" s="13" t="s">
        <v>90</v>
      </c>
      <c r="E49" s="14" t="s">
        <v>79</v>
      </c>
      <c r="F49" s="14">
        <v>1952</v>
      </c>
      <c r="G49" s="27">
        <v>2013</v>
      </c>
      <c r="H49" s="33">
        <f t="shared" si="1"/>
        <v>61</v>
      </c>
      <c r="I49" s="15" t="str">
        <f>IF(F49="","",VLOOKUP(F49,Лист2!$A$2:$B$67,2,TRUE))</f>
        <v>60-69</v>
      </c>
      <c r="J49" s="68">
        <v>11850</v>
      </c>
    </row>
    <row r="50" spans="1:10" ht="20.100000000000001" customHeight="1">
      <c r="A50" s="76">
        <v>45</v>
      </c>
      <c r="B50" s="75">
        <v>23</v>
      </c>
      <c r="C50" s="63">
        <v>639</v>
      </c>
      <c r="D50" s="13" t="s">
        <v>41</v>
      </c>
      <c r="E50" s="14" t="s">
        <v>28</v>
      </c>
      <c r="F50" s="14">
        <v>1975</v>
      </c>
      <c r="G50" s="27">
        <v>2013</v>
      </c>
      <c r="H50" s="33">
        <f t="shared" si="1"/>
        <v>38</v>
      </c>
      <c r="I50" s="15" t="str">
        <f>IF(F50="","",VLOOKUP(F50,Лист2!$A$2:$B$67,2,TRUE))</f>
        <v>18-39</v>
      </c>
      <c r="J50" s="68">
        <v>11480</v>
      </c>
    </row>
    <row r="51" spans="1:10" ht="20.100000000000001" customHeight="1">
      <c r="A51" s="76">
        <v>46</v>
      </c>
      <c r="B51" s="77">
        <v>5</v>
      </c>
      <c r="C51" s="63">
        <v>2</v>
      </c>
      <c r="D51" s="13" t="s">
        <v>74</v>
      </c>
      <c r="E51" s="14" t="s">
        <v>76</v>
      </c>
      <c r="F51" s="14">
        <v>1953</v>
      </c>
      <c r="G51" s="27">
        <v>2013</v>
      </c>
      <c r="H51" s="33">
        <f t="shared" si="1"/>
        <v>60</v>
      </c>
      <c r="I51" s="15" t="str">
        <f>IF(F51="","",VLOOKUP(F51,Лист2!$A$2:$B$67,2,TRUE))</f>
        <v>60-69</v>
      </c>
      <c r="J51" s="68">
        <v>11450</v>
      </c>
    </row>
    <row r="52" spans="1:10" ht="20.100000000000001" customHeight="1">
      <c r="A52" s="76">
        <v>47</v>
      </c>
      <c r="B52" s="77">
        <v>6</v>
      </c>
      <c r="C52" s="63">
        <v>148</v>
      </c>
      <c r="D52" s="13" t="s">
        <v>81</v>
      </c>
      <c r="E52" s="14" t="s">
        <v>84</v>
      </c>
      <c r="F52" s="14">
        <v>1951</v>
      </c>
      <c r="G52" s="27">
        <v>2013</v>
      </c>
      <c r="H52" s="33">
        <f t="shared" si="1"/>
        <v>62</v>
      </c>
      <c r="I52" s="15" t="str">
        <f>IF(F52="","",VLOOKUP(F52,Лист2!$A$2:$B$67,2,TRUE))</f>
        <v>60-69</v>
      </c>
      <c r="J52" s="68">
        <v>11270</v>
      </c>
    </row>
    <row r="53" spans="1:10" ht="20.100000000000001" customHeight="1">
      <c r="A53" s="76">
        <v>48</v>
      </c>
      <c r="B53" s="78">
        <v>1</v>
      </c>
      <c r="C53" s="63">
        <v>18</v>
      </c>
      <c r="D53" s="13" t="s">
        <v>64</v>
      </c>
      <c r="E53" s="14" t="s">
        <v>65</v>
      </c>
      <c r="F53" s="14">
        <v>1934</v>
      </c>
      <c r="G53" s="27">
        <v>2013</v>
      </c>
      <c r="H53" s="33">
        <f t="shared" si="1"/>
        <v>79</v>
      </c>
      <c r="I53" s="15" t="s">
        <v>18</v>
      </c>
      <c r="J53" s="68">
        <v>11000</v>
      </c>
    </row>
    <row r="54" spans="1:10" ht="20.100000000000001" customHeight="1">
      <c r="A54" s="76">
        <v>49</v>
      </c>
      <c r="B54" s="75">
        <v>2</v>
      </c>
      <c r="C54" s="63">
        <v>225</v>
      </c>
      <c r="D54" s="13" t="s">
        <v>91</v>
      </c>
      <c r="E54" s="14" t="s">
        <v>92</v>
      </c>
      <c r="F54" s="14">
        <v>1939</v>
      </c>
      <c r="G54" s="27">
        <v>2013</v>
      </c>
      <c r="H54" s="33">
        <f t="shared" si="1"/>
        <v>74</v>
      </c>
      <c r="I54" s="15" t="str">
        <f>IF(F54="","",VLOOKUP(F54,Лист2!$A$2:$B$67,2,TRUE))</f>
        <v>70ст</v>
      </c>
      <c r="J54" s="68">
        <v>9550</v>
      </c>
    </row>
    <row r="55" spans="1:10" s="19" customFormat="1" ht="15" customHeight="1">
      <c r="A55" s="76">
        <v>50</v>
      </c>
      <c r="B55" s="77">
        <v>7</v>
      </c>
      <c r="C55" s="63">
        <v>808</v>
      </c>
      <c r="D55" s="13" t="s">
        <v>132</v>
      </c>
      <c r="E55" s="14" t="s">
        <v>108</v>
      </c>
      <c r="F55" s="14">
        <v>1948</v>
      </c>
      <c r="G55" s="27">
        <v>2013</v>
      </c>
      <c r="H55" s="33">
        <f t="shared" si="1"/>
        <v>65</v>
      </c>
      <c r="I55" s="15" t="str">
        <f>IF(F55="","",VLOOKUP(F55,Лист2!$A$2:$B$67,2,TRUE))</f>
        <v>60-69</v>
      </c>
      <c r="J55" s="68">
        <v>9350</v>
      </c>
    </row>
    <row r="56" spans="1:10" s="19" customFormat="1" ht="15" customHeight="1">
      <c r="A56" s="76">
        <v>51</v>
      </c>
      <c r="B56" s="77">
        <v>3</v>
      </c>
      <c r="C56" s="63">
        <v>224</v>
      </c>
      <c r="D56" s="13" t="s">
        <v>93</v>
      </c>
      <c r="E56" s="14" t="s">
        <v>92</v>
      </c>
      <c r="F56" s="14">
        <v>1937</v>
      </c>
      <c r="G56" s="27">
        <v>2013</v>
      </c>
      <c r="H56" s="33">
        <f t="shared" si="1"/>
        <v>76</v>
      </c>
      <c r="I56" s="15" t="s">
        <v>18</v>
      </c>
      <c r="J56" s="68">
        <v>8550</v>
      </c>
    </row>
    <row r="57" spans="1:10" s="19" customFormat="1" ht="15" customHeight="1">
      <c r="A57" s="76"/>
      <c r="B57" s="77"/>
      <c r="C57" s="63">
        <v>229</v>
      </c>
      <c r="D57" s="13" t="s">
        <v>103</v>
      </c>
      <c r="E57" s="14" t="s">
        <v>104</v>
      </c>
      <c r="F57" s="14">
        <v>1989</v>
      </c>
      <c r="G57" s="27">
        <v>2013</v>
      </c>
      <c r="H57" s="33">
        <f t="shared" si="1"/>
        <v>24</v>
      </c>
      <c r="I57" s="15" t="str">
        <f>IF(F57="","",VLOOKUP(F57,Лист2!$A$2:$B$67,2,TRUE))</f>
        <v>18-39</v>
      </c>
      <c r="J57" s="68" t="s">
        <v>141</v>
      </c>
    </row>
    <row r="58" spans="1:10" s="19" customFormat="1" ht="2.25" customHeight="1">
      <c r="C58" s="16"/>
      <c r="D58" s="17"/>
      <c r="E58" s="16"/>
      <c r="F58" s="16"/>
      <c r="G58" s="29"/>
      <c r="H58" s="35"/>
      <c r="I58" s="18"/>
      <c r="J58" s="16"/>
    </row>
  </sheetData>
  <autoFilter ref="A5:J5">
    <sortState ref="A6:J57">
      <sortCondition descending="1" ref="J5"/>
    </sortState>
  </autoFilter>
  <mergeCells count="1">
    <mergeCell ref="D3:I3"/>
  </mergeCells>
  <printOptions horizontalCentered="1"/>
  <pageMargins left="0.70866141732283472" right="0.70866141732283472" top="0.31496062992125984" bottom="0.15748031496062992" header="0.9055118110236221" footer="0.31496062992125984"/>
  <pageSetup paperSize="9" scale="67" orientation="portrait" horizontalDpi="300" verticalDpi="300" r:id="rId1"/>
  <headerFooter>
    <oddHeader>&amp;L
&amp;"-,полужирный курсив"&amp;14&amp;A&amp;"-,обычный"&amp;11
&amp;C&amp;"-,полужирный"&amp;16 II ОТКРЫТЫЕ ОБЛАСТНЫЕ ЛЕГКОАТЛЕТИЧЕСКИЕ СОРЕВНОВАНИЯ   в часовом беге и тесте Купера "ГРОДНЕНСКАЯ ВЕСНА"
&amp;R&amp;14
г.Гродно            16  марта 2013 г.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F0"/>
  </sheetPr>
  <dimension ref="A2:I10"/>
  <sheetViews>
    <sheetView view="pageBreakPreview" zoomScaleSheetLayoutView="100" workbookViewId="0">
      <selection activeCell="J7" sqref="J7"/>
    </sheetView>
  </sheetViews>
  <sheetFormatPr defaultRowHeight="16.5"/>
  <cols>
    <col min="2" max="2" width="10.140625" style="1" customWidth="1"/>
    <col min="3" max="3" width="25" style="2" customWidth="1"/>
    <col min="4" max="4" width="15.85546875" style="47" customWidth="1"/>
    <col min="5" max="5" width="6.7109375" style="1" customWidth="1"/>
    <col min="6" max="6" width="6.7109375" style="23" customWidth="1"/>
    <col min="7" max="7" width="6.7109375" style="31" hidden="1" customWidth="1"/>
    <col min="8" max="8" width="11.28515625" style="89" customWidth="1"/>
    <col min="9" max="9" width="10.7109375" style="23" customWidth="1"/>
  </cols>
  <sheetData>
    <row r="2" spans="1:9" ht="99.75" customHeight="1"/>
    <row r="3" spans="1:9" ht="18.75">
      <c r="B3" s="1" t="s">
        <v>134</v>
      </c>
      <c r="C3" s="126" t="s">
        <v>11</v>
      </c>
      <c r="D3" s="126"/>
      <c r="E3" s="126"/>
      <c r="F3" s="126"/>
      <c r="G3" s="126"/>
      <c r="H3" s="126"/>
    </row>
    <row r="4" spans="1:9" ht="18.75">
      <c r="C4" s="4"/>
      <c r="D4" s="48"/>
      <c r="E4" s="6"/>
      <c r="F4" s="24"/>
    </row>
    <row r="5" spans="1:9" ht="54.75" customHeight="1">
      <c r="A5" s="7" t="s">
        <v>6</v>
      </c>
      <c r="B5" s="7" t="s">
        <v>0</v>
      </c>
      <c r="C5" s="49" t="s">
        <v>1</v>
      </c>
      <c r="D5" s="49" t="s">
        <v>7</v>
      </c>
      <c r="E5" s="7" t="s">
        <v>3</v>
      </c>
      <c r="F5" s="25"/>
      <c r="G5" s="30" t="s">
        <v>4</v>
      </c>
      <c r="H5" s="8" t="s">
        <v>5</v>
      </c>
      <c r="I5" s="55" t="s">
        <v>10</v>
      </c>
    </row>
    <row r="6" spans="1:9" ht="19.5" customHeight="1">
      <c r="A6" s="9">
        <v>1</v>
      </c>
      <c r="B6" s="11">
        <v>18</v>
      </c>
      <c r="C6" s="10" t="s">
        <v>32</v>
      </c>
      <c r="D6" s="87" t="s">
        <v>28</v>
      </c>
      <c r="E6" s="11">
        <v>1997</v>
      </c>
      <c r="F6" s="26">
        <v>2013</v>
      </c>
      <c r="G6" s="32">
        <f>F6-E6</f>
        <v>16</v>
      </c>
      <c r="H6" s="71" t="str">
        <f>IF(E6="","",VLOOKUP(E6,Лист2!$G$2:$H$67,2,TRUE))</f>
        <v>16-17</v>
      </c>
      <c r="I6" s="65">
        <v>2510</v>
      </c>
    </row>
    <row r="7" spans="1:9" ht="19.5" customHeight="1">
      <c r="A7" s="12"/>
      <c r="B7" s="14"/>
      <c r="C7" s="13"/>
      <c r="D7" s="88"/>
      <c r="E7" s="14"/>
      <c r="F7" s="27"/>
      <c r="G7" s="33">
        <f t="shared" ref="G7" si="0">F7-E7</f>
        <v>0</v>
      </c>
      <c r="H7" s="15" t="str">
        <f>IF(E7="","",VLOOKUP(E7,Лист2!$G$2:$H$67,2,TRUE))</f>
        <v/>
      </c>
      <c r="I7" s="66"/>
    </row>
    <row r="8" spans="1:9">
      <c r="B8" s="16"/>
      <c r="C8" s="17"/>
      <c r="D8" s="53"/>
      <c r="E8" s="16"/>
      <c r="F8" s="29"/>
      <c r="G8" s="35"/>
      <c r="H8" s="90"/>
      <c r="I8" s="29"/>
    </row>
    <row r="9" spans="1:9">
      <c r="B9" s="16"/>
      <c r="C9" s="17"/>
      <c r="D9" s="53"/>
      <c r="E9" s="16"/>
      <c r="F9" s="29"/>
      <c r="G9" s="35"/>
      <c r="H9" s="90"/>
      <c r="I9" s="29"/>
    </row>
    <row r="10" spans="1:9">
      <c r="B10" s="16"/>
      <c r="C10" s="17"/>
      <c r="D10" s="53"/>
      <c r="E10" s="16"/>
      <c r="F10" s="29"/>
      <c r="G10" s="35"/>
      <c r="H10" s="90"/>
      <c r="I10" s="29"/>
    </row>
  </sheetData>
  <sortState ref="B12:I13">
    <sortCondition descending="1" ref="I12:I13"/>
  </sortState>
  <mergeCells count="1">
    <mergeCell ref="C3:H3"/>
  </mergeCells>
  <printOptions horizontalCentered="1"/>
  <pageMargins left="0.70866141732283472" right="0.70866141732283472" top="0.31496062992125984" bottom="0.15748031496062992" header="0.9055118110236221" footer="0.31496062992125984"/>
  <pageSetup paperSize="9" scale="80" orientation="portrait" horizontalDpi="300" verticalDpi="300" r:id="rId1"/>
  <headerFooter>
    <oddHeader>&amp;L
&amp;"-,полужирный курсив"&amp;14&amp;A&amp;"-,обычный"&amp;11
&amp;C&amp;"-,полужирный"&amp;16 II ОТКРЫТЫЕ ОБЛАСТНЫЕ ЛЕГКОАТЛЕТИЧЕСКИЕ СОРЕВНОВАНИЯ   в часовом беге и тесте Купера "ГРОДНЕНСКАЯ ВЕСНА"
&amp;R&amp;14
г.Гродно            16  марта 2013 г.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F0"/>
  </sheetPr>
  <dimension ref="A1:I34"/>
  <sheetViews>
    <sheetView tabSelected="1" view="pageBreakPreview" zoomScaleSheetLayoutView="100" workbookViewId="0">
      <selection activeCell="A5" sqref="A5:I34"/>
    </sheetView>
  </sheetViews>
  <sheetFormatPr defaultRowHeight="16.5"/>
  <cols>
    <col min="2" max="2" width="7" style="1" customWidth="1"/>
    <col min="3" max="3" width="25.5703125" style="2" customWidth="1"/>
    <col min="4" max="4" width="15.85546875" style="47" customWidth="1"/>
    <col min="5" max="5" width="7.42578125" style="1" customWidth="1"/>
    <col min="6" max="6" width="7.42578125" style="23" hidden="1" customWidth="1"/>
    <col min="7" max="7" width="7.42578125" style="31" customWidth="1"/>
    <col min="8" max="8" width="11.28515625" style="89" customWidth="1"/>
    <col min="9" max="9" width="10.7109375" style="23" customWidth="1"/>
  </cols>
  <sheetData>
    <row r="1" spans="1:9" ht="45.75" customHeight="1"/>
    <row r="2" spans="1:9" ht="54.75" customHeight="1"/>
    <row r="3" spans="1:9" ht="22.5" customHeight="1">
      <c r="C3" s="126" t="s">
        <v>12</v>
      </c>
      <c r="D3" s="127"/>
      <c r="E3" s="127"/>
      <c r="F3" s="127"/>
      <c r="G3" s="127"/>
      <c r="H3" s="127"/>
    </row>
    <row r="4" spans="1:9" ht="24.75" customHeight="1">
      <c r="C4" s="86"/>
      <c r="D4" s="48"/>
      <c r="E4" s="6"/>
      <c r="F4" s="24"/>
    </row>
    <row r="5" spans="1:9" ht="51.75" customHeight="1">
      <c r="A5" s="7" t="s">
        <v>6</v>
      </c>
      <c r="B5" s="7" t="s">
        <v>0</v>
      </c>
      <c r="C5" s="49" t="s">
        <v>1</v>
      </c>
      <c r="D5" s="49" t="s">
        <v>7</v>
      </c>
      <c r="E5" s="7" t="s">
        <v>3</v>
      </c>
      <c r="F5" s="25"/>
      <c r="G5" s="30" t="s">
        <v>4</v>
      </c>
      <c r="H5" s="8" t="s">
        <v>5</v>
      </c>
      <c r="I5" s="55" t="s">
        <v>2</v>
      </c>
    </row>
    <row r="6" spans="1:9" ht="24" customHeight="1">
      <c r="A6" s="37"/>
      <c r="B6" s="37"/>
      <c r="C6" s="84"/>
      <c r="D6" s="84" t="s">
        <v>135</v>
      </c>
      <c r="E6" s="146" t="s">
        <v>136</v>
      </c>
      <c r="F6" s="146"/>
      <c r="G6" s="146"/>
      <c r="H6" s="36"/>
      <c r="I6" s="91"/>
    </row>
    <row r="7" spans="1:9" ht="24" customHeight="1">
      <c r="A7" s="9">
        <v>1</v>
      </c>
      <c r="B7" s="11">
        <v>646</v>
      </c>
      <c r="C7" s="10" t="s">
        <v>33</v>
      </c>
      <c r="D7" s="87" t="s">
        <v>28</v>
      </c>
      <c r="E7" s="11">
        <v>1999</v>
      </c>
      <c r="F7" s="26">
        <v>2013</v>
      </c>
      <c r="G7" s="32">
        <f t="shared" ref="G7:G13" si="0">F7-E7</f>
        <v>14</v>
      </c>
      <c r="H7" s="71" t="str">
        <f>IF(E7="","",VLOOKUP(E7,Лист2!$G$2:$H$67,2,TRUE))</f>
        <v>до16</v>
      </c>
      <c r="I7" s="65">
        <v>3080</v>
      </c>
    </row>
    <row r="8" spans="1:9" ht="24" customHeight="1">
      <c r="A8" s="12">
        <v>2</v>
      </c>
      <c r="B8" s="14">
        <v>642</v>
      </c>
      <c r="C8" s="13" t="s">
        <v>51</v>
      </c>
      <c r="D8" s="88" t="s">
        <v>46</v>
      </c>
      <c r="E8" s="14">
        <v>1998</v>
      </c>
      <c r="F8" s="27">
        <v>2013</v>
      </c>
      <c r="G8" s="33">
        <f t="shared" si="0"/>
        <v>15</v>
      </c>
      <c r="H8" s="15" t="str">
        <f>IF(E8="","",VLOOKUP(E8,Лист2!$G$2:$H$67,2,TRUE))</f>
        <v>до16</v>
      </c>
      <c r="I8" s="66">
        <v>2980</v>
      </c>
    </row>
    <row r="9" spans="1:9" ht="24" customHeight="1">
      <c r="A9" s="12">
        <v>3</v>
      </c>
      <c r="B9" s="14">
        <v>17</v>
      </c>
      <c r="C9" s="13" t="s">
        <v>59</v>
      </c>
      <c r="D9" s="88" t="s">
        <v>28</v>
      </c>
      <c r="E9" s="14">
        <v>2000</v>
      </c>
      <c r="F9" s="27">
        <v>2013</v>
      </c>
      <c r="G9" s="33">
        <f t="shared" si="0"/>
        <v>13</v>
      </c>
      <c r="H9" s="15" t="str">
        <f>IF(E9="","",VLOOKUP(E9,Лист2!$G$2:$H$67,2,TRUE))</f>
        <v>до16</v>
      </c>
      <c r="I9" s="66">
        <v>2850</v>
      </c>
    </row>
    <row r="10" spans="1:9" ht="24" customHeight="1">
      <c r="A10" s="12">
        <v>4</v>
      </c>
      <c r="B10" s="14">
        <v>649</v>
      </c>
      <c r="C10" s="13" t="s">
        <v>35</v>
      </c>
      <c r="D10" s="88" t="s">
        <v>28</v>
      </c>
      <c r="E10" s="14">
        <v>2000</v>
      </c>
      <c r="F10" s="27">
        <v>2013</v>
      </c>
      <c r="G10" s="33">
        <f t="shared" si="0"/>
        <v>13</v>
      </c>
      <c r="H10" s="15" t="str">
        <f>IF(E10="","",VLOOKUP(E10,Лист2!$G$2:$H$67,2,TRUE))</f>
        <v>до16</v>
      </c>
      <c r="I10" s="66">
        <v>2830</v>
      </c>
    </row>
    <row r="11" spans="1:9" ht="24" customHeight="1">
      <c r="A11" s="12">
        <v>5</v>
      </c>
      <c r="B11" s="14">
        <v>16</v>
      </c>
      <c r="C11" s="13" t="s">
        <v>88</v>
      </c>
      <c r="D11" s="88" t="s">
        <v>63</v>
      </c>
      <c r="E11" s="14">
        <v>2001</v>
      </c>
      <c r="F11" s="27">
        <v>2013</v>
      </c>
      <c r="G11" s="33">
        <f t="shared" si="0"/>
        <v>12</v>
      </c>
      <c r="H11" s="15" t="str">
        <f>IF(E11="","",VLOOKUP(E11,Лист2!$G$2:$H$67,2,TRUE))</f>
        <v>до16</v>
      </c>
      <c r="I11" s="66">
        <v>2720</v>
      </c>
    </row>
    <row r="12" spans="1:9" ht="24" customHeight="1">
      <c r="A12" s="12">
        <v>6</v>
      </c>
      <c r="B12" s="14">
        <v>647</v>
      </c>
      <c r="C12" s="13" t="s">
        <v>129</v>
      </c>
      <c r="D12" s="88" t="s">
        <v>28</v>
      </c>
      <c r="E12" s="14">
        <v>1999</v>
      </c>
      <c r="F12" s="27">
        <v>2013</v>
      </c>
      <c r="G12" s="33">
        <f t="shared" si="0"/>
        <v>14</v>
      </c>
      <c r="H12" s="15" t="str">
        <f>IF(E12="","",VLOOKUP(E12,Лист2!$G$2:$H$67,2,TRUE))</f>
        <v>до16</v>
      </c>
      <c r="I12" s="66">
        <v>2450</v>
      </c>
    </row>
    <row r="13" spans="1:9" ht="24" customHeight="1">
      <c r="A13" s="20">
        <v>7</v>
      </c>
      <c r="B13" s="22">
        <v>2</v>
      </c>
      <c r="C13" s="21" t="s">
        <v>87</v>
      </c>
      <c r="D13" s="92" t="s">
        <v>63</v>
      </c>
      <c r="E13" s="22">
        <v>2002</v>
      </c>
      <c r="F13" s="28">
        <v>2013</v>
      </c>
      <c r="G13" s="34">
        <f t="shared" si="0"/>
        <v>11</v>
      </c>
      <c r="H13" s="83" t="str">
        <f>IF(E13="","",VLOOKUP(E13,Лист2!$G$2:$H$67,2,TRUE))</f>
        <v>до16</v>
      </c>
      <c r="I13" s="93">
        <v>2400</v>
      </c>
    </row>
    <row r="14" spans="1:9" ht="24" customHeight="1">
      <c r="A14" s="37"/>
      <c r="B14" s="37"/>
      <c r="C14" s="84"/>
      <c r="D14" s="84" t="s">
        <v>134</v>
      </c>
      <c r="E14" s="147" t="s">
        <v>137</v>
      </c>
      <c r="F14" s="147"/>
      <c r="G14" s="147"/>
      <c r="H14" s="36"/>
      <c r="I14" s="91"/>
    </row>
    <row r="15" spans="1:9" ht="20.100000000000001" customHeight="1">
      <c r="A15" s="9">
        <v>1</v>
      </c>
      <c r="B15" s="11">
        <v>221</v>
      </c>
      <c r="C15" s="10" t="s">
        <v>86</v>
      </c>
      <c r="D15" s="87" t="s">
        <v>79</v>
      </c>
      <c r="E15" s="11">
        <v>1996</v>
      </c>
      <c r="F15" s="26">
        <v>2013</v>
      </c>
      <c r="G15" s="32">
        <f t="shared" ref="G15:G21" si="1">F15-E15</f>
        <v>17</v>
      </c>
      <c r="H15" s="71" t="str">
        <f>IF(E15="","",VLOOKUP(E15,Лист2!$G$2:$H$67,2,TRUE))</f>
        <v>16-17</v>
      </c>
      <c r="I15" s="65">
        <v>3450</v>
      </c>
    </row>
    <row r="16" spans="1:9" ht="20.100000000000001" customHeight="1">
      <c r="A16" s="12">
        <v>2</v>
      </c>
      <c r="B16" s="14">
        <v>127</v>
      </c>
      <c r="C16" s="13" t="s">
        <v>105</v>
      </c>
      <c r="D16" s="88" t="s">
        <v>79</v>
      </c>
      <c r="E16" s="14">
        <v>1996</v>
      </c>
      <c r="F16" s="27">
        <v>2013</v>
      </c>
      <c r="G16" s="33">
        <f t="shared" si="1"/>
        <v>17</v>
      </c>
      <c r="H16" s="15" t="str">
        <f>IF(E16="","",VLOOKUP(E16,Лист2!$G$2:$H$67,2,TRUE))</f>
        <v>16-17</v>
      </c>
      <c r="I16" s="66">
        <v>3250</v>
      </c>
    </row>
    <row r="17" spans="1:9" ht="20.100000000000001" customHeight="1">
      <c r="A17" s="80">
        <v>2</v>
      </c>
      <c r="B17" s="99">
        <v>644</v>
      </c>
      <c r="C17" s="85" t="s">
        <v>50</v>
      </c>
      <c r="D17" s="85" t="s">
        <v>46</v>
      </c>
      <c r="E17" s="79">
        <v>1996</v>
      </c>
      <c r="F17" s="27">
        <v>2013</v>
      </c>
      <c r="G17" s="33">
        <f t="shared" si="1"/>
        <v>17</v>
      </c>
      <c r="H17" s="15" t="str">
        <f>IF(E17="","",VLOOKUP(E17,Лист2!$G$2:$H$67,2,TRUE))</f>
        <v>16-17</v>
      </c>
      <c r="I17" s="81">
        <v>3250</v>
      </c>
    </row>
    <row r="18" spans="1:9" ht="20.100000000000001" customHeight="1">
      <c r="A18" s="12">
        <v>4</v>
      </c>
      <c r="B18" s="14">
        <v>648</v>
      </c>
      <c r="C18" s="13" t="s">
        <v>36</v>
      </c>
      <c r="D18" s="88" t="s">
        <v>28</v>
      </c>
      <c r="E18" s="14">
        <v>1997</v>
      </c>
      <c r="F18" s="27">
        <v>2013</v>
      </c>
      <c r="G18" s="33">
        <f t="shared" si="1"/>
        <v>16</v>
      </c>
      <c r="H18" s="15" t="str">
        <f>IF(E18="","",VLOOKUP(E18,Лист2!$G$2:$H$67,2,TRUE))</f>
        <v>16-17</v>
      </c>
      <c r="I18" s="66">
        <v>3000</v>
      </c>
    </row>
    <row r="19" spans="1:9" ht="20.100000000000001" customHeight="1">
      <c r="A19" s="12">
        <v>5</v>
      </c>
      <c r="B19" s="14">
        <v>807</v>
      </c>
      <c r="C19" s="13" t="s">
        <v>130</v>
      </c>
      <c r="D19" s="88" t="s">
        <v>108</v>
      </c>
      <c r="E19" s="14">
        <v>1997</v>
      </c>
      <c r="F19" s="27">
        <v>2013</v>
      </c>
      <c r="G19" s="33">
        <f t="shared" si="1"/>
        <v>16</v>
      </c>
      <c r="H19" s="15" t="str">
        <f>IF(E19="","",VLOOKUP(E19,Лист2!$G$2:$H$67,2,TRUE))</f>
        <v>16-17</v>
      </c>
      <c r="I19" s="66">
        <v>2730</v>
      </c>
    </row>
    <row r="20" spans="1:9" ht="20.100000000000001" customHeight="1">
      <c r="A20" s="12">
        <v>6</v>
      </c>
      <c r="B20" s="14">
        <v>633</v>
      </c>
      <c r="C20" s="13" t="s">
        <v>128</v>
      </c>
      <c r="D20" s="88" t="s">
        <v>104</v>
      </c>
      <c r="E20" s="14">
        <v>1997</v>
      </c>
      <c r="F20" s="27">
        <v>2013</v>
      </c>
      <c r="G20" s="33">
        <f t="shared" si="1"/>
        <v>16</v>
      </c>
      <c r="H20" s="15" t="str">
        <f>IF(E20="","",VLOOKUP(E20,Лист2!$G$2:$H$67,2,TRUE))</f>
        <v>16-17</v>
      </c>
      <c r="I20" s="66">
        <v>2500</v>
      </c>
    </row>
    <row r="21" spans="1:9" ht="20.100000000000001" customHeight="1">
      <c r="A21" s="20">
        <v>7</v>
      </c>
      <c r="B21" s="22">
        <v>529</v>
      </c>
      <c r="C21" s="21" t="s">
        <v>58</v>
      </c>
      <c r="D21" s="92" t="s">
        <v>28</v>
      </c>
      <c r="E21" s="22">
        <v>1997</v>
      </c>
      <c r="F21" s="28">
        <v>2013</v>
      </c>
      <c r="G21" s="34">
        <f t="shared" si="1"/>
        <v>16</v>
      </c>
      <c r="H21" s="83" t="str">
        <f>IF(E21="","",VLOOKUP(E21,Лист2!$G$2:$H$67,2,TRUE))</f>
        <v>16-17</v>
      </c>
      <c r="I21" s="93">
        <v>2450</v>
      </c>
    </row>
    <row r="22" spans="1:9" ht="20.100000000000001" customHeight="1">
      <c r="A22" s="94"/>
      <c r="B22" s="94"/>
      <c r="C22" s="95"/>
      <c r="D22" s="96" t="s">
        <v>138</v>
      </c>
      <c r="E22" s="148" t="s">
        <v>139</v>
      </c>
      <c r="F22" s="149"/>
      <c r="G22" s="150"/>
      <c r="H22" s="97"/>
      <c r="I22" s="98"/>
    </row>
    <row r="23" spans="1:9" ht="20.100000000000001" customHeight="1">
      <c r="A23" s="9">
        <v>1</v>
      </c>
      <c r="B23" s="11">
        <v>15</v>
      </c>
      <c r="C23" s="10" t="s">
        <v>94</v>
      </c>
      <c r="D23" s="87" t="s">
        <v>95</v>
      </c>
      <c r="E23" s="11">
        <v>1995</v>
      </c>
      <c r="F23" s="26">
        <v>2013</v>
      </c>
      <c r="G23" s="32">
        <f t="shared" ref="G23:G34" si="2">F23-E23</f>
        <v>18</v>
      </c>
      <c r="H23" s="71" t="str">
        <f>IF(E23="","",VLOOKUP(E23,Лист2!$G$2:$H$67,2,TRUE))</f>
        <v>18ст</v>
      </c>
      <c r="I23" s="65">
        <v>3510</v>
      </c>
    </row>
    <row r="24" spans="1:9" ht="20.100000000000001" customHeight="1">
      <c r="A24" s="12">
        <v>2</v>
      </c>
      <c r="B24" s="14">
        <v>8</v>
      </c>
      <c r="C24" s="13" t="s">
        <v>85</v>
      </c>
      <c r="D24" s="88" t="s">
        <v>71</v>
      </c>
      <c r="E24" s="14">
        <v>1989</v>
      </c>
      <c r="F24" s="27">
        <v>2013</v>
      </c>
      <c r="G24" s="33">
        <f t="shared" si="2"/>
        <v>24</v>
      </c>
      <c r="H24" s="15" t="str">
        <f>IF(E24="","",VLOOKUP(E24,Лист2!$G$2:$H$67,2,TRUE))</f>
        <v>18ст</v>
      </c>
      <c r="I24" s="66">
        <v>3430</v>
      </c>
    </row>
    <row r="25" spans="1:9" ht="20.100000000000001" customHeight="1">
      <c r="A25" s="12">
        <v>3</v>
      </c>
      <c r="B25" s="14">
        <v>19</v>
      </c>
      <c r="C25" s="13" t="s">
        <v>112</v>
      </c>
      <c r="D25" s="88" t="s">
        <v>104</v>
      </c>
      <c r="E25" s="14">
        <v>1994</v>
      </c>
      <c r="F25" s="27">
        <v>2013</v>
      </c>
      <c r="G25" s="33">
        <f t="shared" si="2"/>
        <v>19</v>
      </c>
      <c r="H25" s="15" t="str">
        <f>IF(E25="","",VLOOKUP(E25,Лист2!$G$2:$H$67,2,TRUE))</f>
        <v>18ст</v>
      </c>
      <c r="I25" s="66">
        <v>3340</v>
      </c>
    </row>
    <row r="26" spans="1:9" ht="20.100000000000001" customHeight="1">
      <c r="A26" s="12">
        <v>3</v>
      </c>
      <c r="B26" s="14">
        <v>289</v>
      </c>
      <c r="C26" s="13" t="s">
        <v>115</v>
      </c>
      <c r="D26" s="88" t="s">
        <v>104</v>
      </c>
      <c r="E26" s="14">
        <v>1994</v>
      </c>
      <c r="F26" s="27">
        <v>2013</v>
      </c>
      <c r="G26" s="33">
        <f t="shared" si="2"/>
        <v>19</v>
      </c>
      <c r="H26" s="15" t="str">
        <f>IF(E26="","",VLOOKUP(E26,Лист2!$G$2:$H$67,2,TRUE))</f>
        <v>18ст</v>
      </c>
      <c r="I26" s="66">
        <v>3340</v>
      </c>
    </row>
    <row r="27" spans="1:9" ht="20.100000000000001" customHeight="1">
      <c r="A27" s="12">
        <v>5</v>
      </c>
      <c r="B27" s="14">
        <v>146</v>
      </c>
      <c r="C27" s="13" t="s">
        <v>78</v>
      </c>
      <c r="D27" s="88" t="s">
        <v>79</v>
      </c>
      <c r="E27" s="14">
        <v>1994</v>
      </c>
      <c r="F27" s="27">
        <v>2013</v>
      </c>
      <c r="G27" s="33">
        <f t="shared" si="2"/>
        <v>19</v>
      </c>
      <c r="H27" s="15" t="str">
        <f>IF(E27="","",VLOOKUP(E27,Лист2!$G$2:$H$67,2,TRUE))</f>
        <v>18ст</v>
      </c>
      <c r="I27" s="66">
        <v>3305</v>
      </c>
    </row>
    <row r="28" spans="1:9" ht="20.100000000000001" customHeight="1">
      <c r="A28" s="12">
        <v>6</v>
      </c>
      <c r="B28" s="14">
        <v>424</v>
      </c>
      <c r="C28" s="13" t="s">
        <v>118</v>
      </c>
      <c r="D28" s="88" t="s">
        <v>104</v>
      </c>
      <c r="E28" s="14">
        <v>1994</v>
      </c>
      <c r="F28" s="27">
        <v>2013</v>
      </c>
      <c r="G28" s="33">
        <f t="shared" si="2"/>
        <v>19</v>
      </c>
      <c r="H28" s="15" t="str">
        <f>IF(E28="","",VLOOKUP(E28,Лист2!$G$2:$H$67,2,TRUE))</f>
        <v>18ст</v>
      </c>
      <c r="I28" s="66">
        <v>3270</v>
      </c>
    </row>
    <row r="29" spans="1:9" ht="20.100000000000001" customHeight="1">
      <c r="A29" s="12">
        <v>7</v>
      </c>
      <c r="B29" s="14">
        <v>20</v>
      </c>
      <c r="C29" s="13" t="s">
        <v>113</v>
      </c>
      <c r="D29" s="88" t="s">
        <v>104</v>
      </c>
      <c r="E29" s="14">
        <v>1994</v>
      </c>
      <c r="F29" s="27">
        <v>2013</v>
      </c>
      <c r="G29" s="33">
        <f t="shared" si="2"/>
        <v>19</v>
      </c>
      <c r="H29" s="15" t="str">
        <f>IF(E29="","",VLOOKUP(E29,Лист2!$G$2:$H$67,2,TRUE))</f>
        <v>18ст</v>
      </c>
      <c r="I29" s="66">
        <v>3215</v>
      </c>
    </row>
    <row r="30" spans="1:9" ht="20.100000000000001" customHeight="1">
      <c r="A30" s="12">
        <v>8</v>
      </c>
      <c r="B30" s="14">
        <v>298</v>
      </c>
      <c r="C30" s="13" t="s">
        <v>114</v>
      </c>
      <c r="D30" s="88" t="s">
        <v>104</v>
      </c>
      <c r="E30" s="14">
        <v>1994</v>
      </c>
      <c r="F30" s="27">
        <v>2013</v>
      </c>
      <c r="G30" s="33">
        <f t="shared" si="2"/>
        <v>19</v>
      </c>
      <c r="H30" s="15" t="str">
        <f>IF(E30="","",VLOOKUP(E30,Лист2!$G$2:$H$67,2,TRUE))</f>
        <v>18ст</v>
      </c>
      <c r="I30" s="66">
        <v>3080</v>
      </c>
    </row>
    <row r="31" spans="1:9" ht="20.100000000000001" customHeight="1">
      <c r="A31" s="100">
        <v>9</v>
      </c>
      <c r="B31" s="99">
        <v>425</v>
      </c>
      <c r="C31" s="85" t="s">
        <v>119</v>
      </c>
      <c r="D31" s="85" t="s">
        <v>104</v>
      </c>
      <c r="E31" s="99">
        <v>1994</v>
      </c>
      <c r="F31" s="27">
        <v>2013</v>
      </c>
      <c r="G31" s="33">
        <f t="shared" si="2"/>
        <v>19</v>
      </c>
      <c r="H31" s="15" t="str">
        <f>IF(E31="","",VLOOKUP(E31,Лист2!$G$2:$H$67,2,TRUE))</f>
        <v>18ст</v>
      </c>
      <c r="I31" s="81">
        <v>3000</v>
      </c>
    </row>
    <row r="32" spans="1:9" ht="20.100000000000001" customHeight="1">
      <c r="A32" s="12">
        <v>10</v>
      </c>
      <c r="B32" s="14">
        <v>650</v>
      </c>
      <c r="C32" s="13" t="s">
        <v>34</v>
      </c>
      <c r="D32" s="88" t="s">
        <v>28</v>
      </c>
      <c r="E32" s="14">
        <v>1994</v>
      </c>
      <c r="F32" s="27">
        <v>2013</v>
      </c>
      <c r="G32" s="33">
        <f t="shared" si="2"/>
        <v>19</v>
      </c>
      <c r="H32" s="15" t="str">
        <f>IF(E32="","",VLOOKUP(E32,Лист2!$G$2:$H$67,2,TRUE))</f>
        <v>18ст</v>
      </c>
      <c r="I32" s="66">
        <v>2895</v>
      </c>
    </row>
    <row r="33" spans="1:9" ht="20.100000000000001" customHeight="1">
      <c r="A33" s="12">
        <v>11</v>
      </c>
      <c r="B33" s="14">
        <v>423</v>
      </c>
      <c r="C33" s="13" t="s">
        <v>117</v>
      </c>
      <c r="D33" s="88" t="s">
        <v>104</v>
      </c>
      <c r="E33" s="14">
        <v>1994</v>
      </c>
      <c r="F33" s="27">
        <v>2013</v>
      </c>
      <c r="G33" s="33">
        <f t="shared" si="2"/>
        <v>19</v>
      </c>
      <c r="H33" s="15" t="str">
        <f>IF(E33="","",VLOOKUP(E33,Лист2!$G$2:$H$67,2,TRUE))</f>
        <v>18ст</v>
      </c>
      <c r="I33" s="66">
        <v>2830</v>
      </c>
    </row>
    <row r="34" spans="1:9" ht="20.100000000000001" customHeight="1">
      <c r="A34" s="20">
        <v>12</v>
      </c>
      <c r="B34" s="22">
        <v>229</v>
      </c>
      <c r="C34" s="21" t="s">
        <v>116</v>
      </c>
      <c r="D34" s="92" t="s">
        <v>104</v>
      </c>
      <c r="E34" s="22">
        <v>1994</v>
      </c>
      <c r="F34" s="28">
        <v>2013</v>
      </c>
      <c r="G34" s="34">
        <f t="shared" si="2"/>
        <v>19</v>
      </c>
      <c r="H34" s="83" t="str">
        <f>IF(E34="","",VLOOKUP(E34,Лист2!$G$2:$H$67,2,TRUE))</f>
        <v>18ст</v>
      </c>
      <c r="I34" s="93">
        <v>2810</v>
      </c>
    </row>
  </sheetData>
  <autoFilter ref="A5:I5">
    <sortState ref="A6:I31">
      <sortCondition ref="H5"/>
    </sortState>
  </autoFilter>
  <sortState ref="A7:I10">
    <sortCondition ref="A7:A10"/>
  </sortState>
  <mergeCells count="4">
    <mergeCell ref="C3:H3"/>
    <mergeCell ref="E6:G6"/>
    <mergeCell ref="E14:G14"/>
    <mergeCell ref="E22:G22"/>
  </mergeCells>
  <printOptions horizontalCentered="1"/>
  <pageMargins left="0.70866141732283472" right="0.70866141732283472" top="0.31496062992125984" bottom="0.15748031496062992" header="0.9055118110236221" footer="0.31496062992125984"/>
  <pageSetup paperSize="9" scale="94" orientation="portrait" horizontalDpi="300" verticalDpi="300" r:id="rId1"/>
  <headerFooter>
    <oddHeader>&amp;L
&amp;"-,полужирный курсив"&amp;14&amp;A&amp;"-,обычный"&amp;11
&amp;C&amp;"-,полужирный"&amp;16 II ОТКРЫТЫЕ ОБЛАСТНЫЕ ЛЕГКОАТЛЕТИЧЕСКИЕ СОРЕВНОВАНИЯ   в часовом беге и тесте Купера "ГРОДНЕНСКАЯ ВЕСНА"
&amp;R&amp;14
г.Гродно            16  марта 2013 г.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H67"/>
  <sheetViews>
    <sheetView workbookViewId="0">
      <selection activeCell="D26" sqref="D26"/>
    </sheetView>
  </sheetViews>
  <sheetFormatPr defaultRowHeight="15"/>
  <cols>
    <col min="1" max="1" width="10.5703125" customWidth="1"/>
  </cols>
  <sheetData>
    <row r="1" spans="1:8">
      <c r="A1" s="73" t="s">
        <v>17</v>
      </c>
      <c r="B1" s="73"/>
      <c r="D1" s="73" t="s">
        <v>22</v>
      </c>
      <c r="E1" s="73"/>
      <c r="G1" s="73" t="s">
        <v>23</v>
      </c>
      <c r="H1" s="73"/>
    </row>
    <row r="2" spans="1:8">
      <c r="A2" s="73">
        <v>1939</v>
      </c>
      <c r="B2" s="73" t="s">
        <v>18</v>
      </c>
      <c r="D2" s="73">
        <v>1939</v>
      </c>
      <c r="E2" s="73" t="s">
        <v>14</v>
      </c>
      <c r="G2" s="73">
        <v>1980</v>
      </c>
      <c r="H2" s="73" t="s">
        <v>24</v>
      </c>
    </row>
    <row r="3" spans="1:8">
      <c r="A3" s="73">
        <v>1940</v>
      </c>
      <c r="B3" s="73" t="s">
        <v>18</v>
      </c>
      <c r="D3" s="73">
        <v>1940</v>
      </c>
      <c r="E3" s="73" t="s">
        <v>14</v>
      </c>
      <c r="G3" s="73">
        <v>1981</v>
      </c>
      <c r="H3" s="73" t="s">
        <v>24</v>
      </c>
    </row>
    <row r="4" spans="1:8">
      <c r="A4" s="73">
        <v>1941</v>
      </c>
      <c r="B4" s="73" t="s">
        <v>18</v>
      </c>
      <c r="D4" s="73">
        <v>1941</v>
      </c>
      <c r="E4" s="73" t="s">
        <v>14</v>
      </c>
      <c r="G4" s="73">
        <v>1982</v>
      </c>
      <c r="H4" s="73" t="s">
        <v>24</v>
      </c>
    </row>
    <row r="5" spans="1:8">
      <c r="A5" s="73">
        <v>1942</v>
      </c>
      <c r="B5" s="73" t="s">
        <v>18</v>
      </c>
      <c r="D5" s="73">
        <v>1942</v>
      </c>
      <c r="E5" s="73" t="s">
        <v>14</v>
      </c>
      <c r="G5" s="73">
        <v>1983</v>
      </c>
      <c r="H5" s="73" t="s">
        <v>24</v>
      </c>
    </row>
    <row r="6" spans="1:8">
      <c r="A6" s="73">
        <v>1943</v>
      </c>
      <c r="B6" s="73" t="s">
        <v>18</v>
      </c>
      <c r="D6" s="73">
        <v>1943</v>
      </c>
      <c r="E6" s="73" t="s">
        <v>14</v>
      </c>
      <c r="G6" s="73">
        <v>1984</v>
      </c>
      <c r="H6" s="73" t="s">
        <v>24</v>
      </c>
    </row>
    <row r="7" spans="1:8">
      <c r="A7" s="73">
        <v>1944</v>
      </c>
      <c r="B7" s="73" t="s">
        <v>19</v>
      </c>
      <c r="D7" s="73">
        <v>1944</v>
      </c>
      <c r="E7" s="73" t="s">
        <v>14</v>
      </c>
      <c r="G7" s="73">
        <v>1985</v>
      </c>
      <c r="H7" s="73" t="s">
        <v>24</v>
      </c>
    </row>
    <row r="8" spans="1:8">
      <c r="A8" s="73">
        <v>1945</v>
      </c>
      <c r="B8" s="73" t="s">
        <v>19</v>
      </c>
      <c r="D8" s="73">
        <v>1945</v>
      </c>
      <c r="E8" s="73" t="s">
        <v>14</v>
      </c>
      <c r="G8" s="73">
        <v>1986</v>
      </c>
      <c r="H8" s="73" t="s">
        <v>24</v>
      </c>
    </row>
    <row r="9" spans="1:8">
      <c r="A9" s="73">
        <v>1946</v>
      </c>
      <c r="B9" s="73" t="s">
        <v>19</v>
      </c>
      <c r="D9" s="73">
        <v>1946</v>
      </c>
      <c r="E9" s="73" t="s">
        <v>14</v>
      </c>
      <c r="G9" s="73">
        <v>1987</v>
      </c>
      <c r="H9" s="73" t="s">
        <v>24</v>
      </c>
    </row>
    <row r="10" spans="1:8">
      <c r="A10" s="73">
        <v>1947</v>
      </c>
      <c r="B10" s="73" t="s">
        <v>19</v>
      </c>
      <c r="D10" s="73">
        <v>1947</v>
      </c>
      <c r="E10" s="73" t="s">
        <v>14</v>
      </c>
      <c r="G10" s="73">
        <v>1988</v>
      </c>
      <c r="H10" s="73" t="s">
        <v>24</v>
      </c>
    </row>
    <row r="11" spans="1:8">
      <c r="A11" s="73">
        <v>1948</v>
      </c>
      <c r="B11" s="73" t="s">
        <v>19</v>
      </c>
      <c r="D11" s="73">
        <v>1948</v>
      </c>
      <c r="E11" s="73" t="s">
        <v>14</v>
      </c>
      <c r="G11" s="73">
        <v>1989</v>
      </c>
      <c r="H11" s="73" t="s">
        <v>24</v>
      </c>
    </row>
    <row r="12" spans="1:8">
      <c r="A12" s="73">
        <v>1949</v>
      </c>
      <c r="B12" s="73" t="s">
        <v>19</v>
      </c>
      <c r="D12" s="73">
        <v>1949</v>
      </c>
      <c r="E12" s="73" t="s">
        <v>14</v>
      </c>
      <c r="G12" s="73">
        <v>1990</v>
      </c>
      <c r="H12" s="73" t="s">
        <v>24</v>
      </c>
    </row>
    <row r="13" spans="1:8">
      <c r="A13" s="73">
        <v>1950</v>
      </c>
      <c r="B13" s="73" t="s">
        <v>19</v>
      </c>
      <c r="D13" s="73">
        <v>1950</v>
      </c>
      <c r="E13" s="73" t="s">
        <v>14</v>
      </c>
      <c r="G13" s="73">
        <v>1991</v>
      </c>
      <c r="H13" s="73" t="s">
        <v>24</v>
      </c>
    </row>
    <row r="14" spans="1:8">
      <c r="A14" s="82">
        <v>1951</v>
      </c>
      <c r="B14" s="73" t="s">
        <v>19</v>
      </c>
      <c r="D14" s="82">
        <v>1951</v>
      </c>
      <c r="E14" s="73" t="s">
        <v>14</v>
      </c>
      <c r="G14" s="73">
        <v>1992</v>
      </c>
      <c r="H14" s="73" t="s">
        <v>24</v>
      </c>
    </row>
    <row r="15" spans="1:8">
      <c r="A15" s="82">
        <v>1952</v>
      </c>
      <c r="B15" s="73" t="s">
        <v>19</v>
      </c>
      <c r="D15" s="82">
        <v>1952</v>
      </c>
      <c r="E15" s="73" t="s">
        <v>14</v>
      </c>
      <c r="G15" s="73">
        <v>1993</v>
      </c>
      <c r="H15" s="73" t="s">
        <v>24</v>
      </c>
    </row>
    <row r="16" spans="1:8">
      <c r="A16" s="82">
        <v>1953</v>
      </c>
      <c r="B16" s="73" t="s">
        <v>19</v>
      </c>
      <c r="D16" s="82">
        <v>1953</v>
      </c>
      <c r="E16" s="73" t="s">
        <v>14</v>
      </c>
      <c r="G16" s="73">
        <v>1994</v>
      </c>
      <c r="H16" s="73" t="s">
        <v>24</v>
      </c>
    </row>
    <row r="17" spans="1:8">
      <c r="A17" s="82">
        <v>1954</v>
      </c>
      <c r="B17" s="73" t="s">
        <v>20</v>
      </c>
      <c r="D17" s="82">
        <v>1954</v>
      </c>
      <c r="E17" s="73" t="s">
        <v>14</v>
      </c>
      <c r="G17" s="73">
        <v>1995</v>
      </c>
      <c r="H17" s="73" t="s">
        <v>24</v>
      </c>
    </row>
    <row r="18" spans="1:8">
      <c r="A18" s="82">
        <v>1955</v>
      </c>
      <c r="B18" s="73" t="s">
        <v>20</v>
      </c>
      <c r="D18" s="82">
        <v>1955</v>
      </c>
      <c r="E18" s="73" t="s">
        <v>14</v>
      </c>
      <c r="G18" s="82">
        <v>1996</v>
      </c>
      <c r="H18" s="73" t="s">
        <v>25</v>
      </c>
    </row>
    <row r="19" spans="1:8">
      <c r="A19" s="82">
        <v>1956</v>
      </c>
      <c r="B19" s="73" t="s">
        <v>20</v>
      </c>
      <c r="D19" s="82">
        <v>1956</v>
      </c>
      <c r="E19" s="73" t="s">
        <v>14</v>
      </c>
      <c r="G19" s="82">
        <v>1997</v>
      </c>
      <c r="H19" s="73" t="s">
        <v>25</v>
      </c>
    </row>
    <row r="20" spans="1:8">
      <c r="A20" s="82">
        <v>1957</v>
      </c>
      <c r="B20" s="73" t="s">
        <v>20</v>
      </c>
      <c r="D20" s="82">
        <v>1957</v>
      </c>
      <c r="E20" s="73" t="s">
        <v>14</v>
      </c>
      <c r="G20" s="82">
        <v>1998</v>
      </c>
      <c r="H20" s="73" t="s">
        <v>26</v>
      </c>
    </row>
    <row r="21" spans="1:8">
      <c r="A21" s="82">
        <v>1958</v>
      </c>
      <c r="B21" s="73" t="s">
        <v>20</v>
      </c>
      <c r="D21" s="82">
        <v>1958</v>
      </c>
      <c r="E21" s="73" t="s">
        <v>14</v>
      </c>
      <c r="G21" s="82">
        <v>1999</v>
      </c>
      <c r="H21" s="73" t="s">
        <v>26</v>
      </c>
    </row>
    <row r="22" spans="1:8">
      <c r="A22" s="82">
        <v>1959</v>
      </c>
      <c r="B22" s="73" t="s">
        <v>20</v>
      </c>
      <c r="D22" s="82">
        <v>1959</v>
      </c>
      <c r="E22" s="73" t="s">
        <v>14</v>
      </c>
      <c r="G22" s="82">
        <v>2000</v>
      </c>
      <c r="H22" s="73" t="s">
        <v>26</v>
      </c>
    </row>
    <row r="23" spans="1:8">
      <c r="A23" s="82">
        <v>1960</v>
      </c>
      <c r="B23" s="73" t="s">
        <v>20</v>
      </c>
      <c r="D23" s="82">
        <v>1960</v>
      </c>
      <c r="E23" s="73" t="s">
        <v>14</v>
      </c>
      <c r="G23" s="82">
        <v>2001</v>
      </c>
      <c r="H23" s="73" t="s">
        <v>26</v>
      </c>
    </row>
    <row r="24" spans="1:8">
      <c r="A24" s="82">
        <v>1961</v>
      </c>
      <c r="B24" s="73" t="s">
        <v>20</v>
      </c>
      <c r="D24" s="82">
        <v>1961</v>
      </c>
      <c r="E24" s="73" t="s">
        <v>14</v>
      </c>
      <c r="G24" s="82">
        <v>2002</v>
      </c>
      <c r="H24" s="73" t="s">
        <v>26</v>
      </c>
    </row>
    <row r="25" spans="1:8">
      <c r="A25" s="82">
        <v>1962</v>
      </c>
      <c r="B25" s="73" t="s">
        <v>20</v>
      </c>
      <c r="D25" s="82">
        <v>1962</v>
      </c>
      <c r="E25" s="73" t="s">
        <v>14</v>
      </c>
      <c r="G25" s="82">
        <v>2003</v>
      </c>
      <c r="H25" s="73" t="s">
        <v>26</v>
      </c>
    </row>
    <row r="26" spans="1:8">
      <c r="A26" s="82">
        <v>1963</v>
      </c>
      <c r="B26" s="73" t="s">
        <v>20</v>
      </c>
      <c r="D26" s="82">
        <v>1963</v>
      </c>
      <c r="E26" s="73" t="s">
        <v>14</v>
      </c>
      <c r="G26" s="82">
        <v>2004</v>
      </c>
      <c r="H26" s="73" t="s">
        <v>26</v>
      </c>
    </row>
    <row r="27" spans="1:8">
      <c r="A27" s="82">
        <v>1964</v>
      </c>
      <c r="B27" s="82" t="s">
        <v>15</v>
      </c>
      <c r="D27" s="82">
        <v>1964</v>
      </c>
      <c r="E27" s="82" t="s">
        <v>15</v>
      </c>
      <c r="G27" s="82">
        <v>2005</v>
      </c>
      <c r="H27" s="73" t="s">
        <v>26</v>
      </c>
    </row>
    <row r="28" spans="1:8">
      <c r="A28" s="82">
        <v>1965</v>
      </c>
      <c r="B28" s="82" t="s">
        <v>15</v>
      </c>
      <c r="D28" s="82">
        <v>1965</v>
      </c>
      <c r="E28" s="82" t="s">
        <v>15</v>
      </c>
      <c r="G28" s="82">
        <v>2006</v>
      </c>
      <c r="H28" s="73" t="s">
        <v>26</v>
      </c>
    </row>
    <row r="29" spans="1:8">
      <c r="A29" s="82">
        <v>1966</v>
      </c>
      <c r="B29" s="82" t="s">
        <v>15</v>
      </c>
      <c r="D29" s="82">
        <v>1966</v>
      </c>
      <c r="E29" s="82" t="s">
        <v>15</v>
      </c>
      <c r="G29" s="82">
        <v>2007</v>
      </c>
      <c r="H29" s="73" t="s">
        <v>26</v>
      </c>
    </row>
    <row r="30" spans="1:8">
      <c r="A30" s="82">
        <v>1967</v>
      </c>
      <c r="B30" s="82" t="s">
        <v>15</v>
      </c>
      <c r="D30" s="82">
        <v>1967</v>
      </c>
      <c r="E30" s="82" t="s">
        <v>15</v>
      </c>
      <c r="G30" s="82"/>
      <c r="H30" s="82"/>
    </row>
    <row r="31" spans="1:8">
      <c r="A31" s="82">
        <v>1968</v>
      </c>
      <c r="B31" s="82" t="s">
        <v>15</v>
      </c>
      <c r="D31" s="82">
        <v>1968</v>
      </c>
      <c r="E31" s="82" t="s">
        <v>15</v>
      </c>
      <c r="G31" s="82"/>
      <c r="H31" s="82"/>
    </row>
    <row r="32" spans="1:8">
      <c r="A32" s="82">
        <v>1970</v>
      </c>
      <c r="B32" s="82" t="s">
        <v>15</v>
      </c>
      <c r="D32" s="82">
        <v>1970</v>
      </c>
      <c r="E32" s="82" t="s">
        <v>15</v>
      </c>
      <c r="G32" s="82"/>
      <c r="H32" s="82"/>
    </row>
    <row r="33" spans="1:8">
      <c r="A33" s="82">
        <v>1971</v>
      </c>
      <c r="B33" s="82" t="s">
        <v>15</v>
      </c>
      <c r="D33" s="82">
        <v>1971</v>
      </c>
      <c r="E33" s="82" t="s">
        <v>15</v>
      </c>
      <c r="G33" s="82"/>
      <c r="H33" s="82"/>
    </row>
    <row r="34" spans="1:8">
      <c r="A34" s="82">
        <v>1972</v>
      </c>
      <c r="B34" s="82" t="s">
        <v>15</v>
      </c>
      <c r="D34" s="82">
        <v>1972</v>
      </c>
      <c r="E34" s="82" t="s">
        <v>15</v>
      </c>
      <c r="G34" s="82"/>
      <c r="H34" s="82"/>
    </row>
    <row r="35" spans="1:8">
      <c r="A35" s="82">
        <v>1973</v>
      </c>
      <c r="B35" s="82" t="s">
        <v>15</v>
      </c>
      <c r="D35" s="82">
        <v>1973</v>
      </c>
      <c r="E35" s="82" t="s">
        <v>15</v>
      </c>
      <c r="G35" s="82"/>
      <c r="H35" s="82"/>
    </row>
    <row r="36" spans="1:8">
      <c r="A36" s="82">
        <v>1974</v>
      </c>
      <c r="B36" s="82" t="s">
        <v>16</v>
      </c>
      <c r="D36" s="82">
        <v>1974</v>
      </c>
      <c r="E36" s="82" t="s">
        <v>16</v>
      </c>
      <c r="G36" s="82"/>
      <c r="H36" s="82"/>
    </row>
    <row r="37" spans="1:8">
      <c r="A37" s="82">
        <v>1975</v>
      </c>
      <c r="B37" s="82" t="s">
        <v>16</v>
      </c>
      <c r="D37" s="82">
        <v>1975</v>
      </c>
      <c r="E37" s="82" t="s">
        <v>16</v>
      </c>
      <c r="G37" s="82"/>
      <c r="H37" s="82"/>
    </row>
    <row r="38" spans="1:8">
      <c r="A38" s="82">
        <v>1976</v>
      </c>
      <c r="B38" s="82" t="s">
        <v>16</v>
      </c>
      <c r="D38" s="82">
        <v>1976</v>
      </c>
      <c r="E38" s="82" t="s">
        <v>16</v>
      </c>
      <c r="G38" s="82"/>
      <c r="H38" s="82"/>
    </row>
    <row r="39" spans="1:8">
      <c r="A39" s="82">
        <v>1977</v>
      </c>
      <c r="B39" s="82" t="s">
        <v>16</v>
      </c>
      <c r="D39" s="82">
        <v>1977</v>
      </c>
      <c r="E39" s="82" t="s">
        <v>16</v>
      </c>
      <c r="G39" s="82"/>
      <c r="H39" s="82"/>
    </row>
    <row r="40" spans="1:8">
      <c r="A40" s="82">
        <v>1978</v>
      </c>
      <c r="B40" s="82" t="s">
        <v>16</v>
      </c>
      <c r="D40" s="82">
        <v>1978</v>
      </c>
      <c r="E40" s="82" t="s">
        <v>16</v>
      </c>
      <c r="G40" s="82"/>
      <c r="H40" s="82"/>
    </row>
    <row r="41" spans="1:8">
      <c r="A41" s="82">
        <v>1979</v>
      </c>
      <c r="B41" s="82" t="s">
        <v>16</v>
      </c>
      <c r="D41" s="82">
        <v>1979</v>
      </c>
      <c r="E41" s="82" t="s">
        <v>16</v>
      </c>
      <c r="G41" s="82"/>
      <c r="H41" s="82"/>
    </row>
    <row r="42" spans="1:8">
      <c r="A42" s="82">
        <v>1980</v>
      </c>
      <c r="B42" s="82" t="s">
        <v>16</v>
      </c>
      <c r="D42" s="82">
        <v>1980</v>
      </c>
      <c r="E42" s="82" t="s">
        <v>16</v>
      </c>
      <c r="G42" s="82"/>
      <c r="H42" s="82"/>
    </row>
    <row r="43" spans="1:8">
      <c r="A43" s="82">
        <v>1981</v>
      </c>
      <c r="B43" s="82" t="s">
        <v>16</v>
      </c>
      <c r="D43" s="82">
        <v>1981</v>
      </c>
      <c r="E43" s="82" t="s">
        <v>16</v>
      </c>
      <c r="G43" s="82"/>
      <c r="H43" s="82"/>
    </row>
    <row r="44" spans="1:8">
      <c r="A44" s="82">
        <v>1982</v>
      </c>
      <c r="B44" s="82" t="s">
        <v>16</v>
      </c>
      <c r="D44" s="82">
        <v>1982</v>
      </c>
      <c r="E44" s="82" t="s">
        <v>16</v>
      </c>
      <c r="G44" s="82"/>
      <c r="H44" s="82"/>
    </row>
    <row r="45" spans="1:8">
      <c r="A45" s="82">
        <v>1983</v>
      </c>
      <c r="B45" s="82" t="s">
        <v>16</v>
      </c>
      <c r="D45" s="82">
        <v>1983</v>
      </c>
      <c r="E45" s="82" t="s">
        <v>16</v>
      </c>
      <c r="G45" s="82"/>
      <c r="H45" s="82"/>
    </row>
    <row r="46" spans="1:8">
      <c r="A46" s="82">
        <v>1984</v>
      </c>
      <c r="B46" s="82" t="s">
        <v>16</v>
      </c>
      <c r="D46" s="82">
        <v>1984</v>
      </c>
      <c r="E46" s="82" t="s">
        <v>16</v>
      </c>
      <c r="G46" s="82"/>
      <c r="H46" s="82"/>
    </row>
    <row r="47" spans="1:8">
      <c r="A47" s="82">
        <v>1985</v>
      </c>
      <c r="B47" s="82" t="s">
        <v>16</v>
      </c>
      <c r="D47" s="82">
        <v>1985</v>
      </c>
      <c r="E47" s="82" t="s">
        <v>16</v>
      </c>
      <c r="G47" s="82"/>
      <c r="H47" s="82"/>
    </row>
    <row r="48" spans="1:8">
      <c r="A48" s="82">
        <v>1986</v>
      </c>
      <c r="B48" s="82" t="s">
        <v>16</v>
      </c>
      <c r="D48" s="82">
        <v>1986</v>
      </c>
      <c r="E48" s="82" t="s">
        <v>16</v>
      </c>
      <c r="G48" s="82"/>
      <c r="H48" s="82"/>
    </row>
    <row r="49" spans="1:8">
      <c r="A49" s="82">
        <v>1987</v>
      </c>
      <c r="B49" s="82" t="s">
        <v>16</v>
      </c>
      <c r="D49" s="82">
        <v>1987</v>
      </c>
      <c r="E49" s="82" t="s">
        <v>16</v>
      </c>
      <c r="G49" s="82"/>
      <c r="H49" s="82"/>
    </row>
    <row r="50" spans="1:8">
      <c r="A50" s="82">
        <v>1988</v>
      </c>
      <c r="B50" s="82" t="s">
        <v>16</v>
      </c>
      <c r="D50" s="82">
        <v>1988</v>
      </c>
      <c r="E50" s="82" t="s">
        <v>16</v>
      </c>
      <c r="G50" s="82"/>
      <c r="H50" s="82"/>
    </row>
    <row r="51" spans="1:8">
      <c r="A51" s="82">
        <v>1989</v>
      </c>
      <c r="B51" s="82" t="s">
        <v>16</v>
      </c>
      <c r="D51" s="82">
        <v>1989</v>
      </c>
      <c r="E51" s="82" t="s">
        <v>16</v>
      </c>
      <c r="G51" s="82"/>
      <c r="H51" s="82"/>
    </row>
    <row r="52" spans="1:8">
      <c r="A52" s="82">
        <v>1990</v>
      </c>
      <c r="B52" s="82" t="s">
        <v>16</v>
      </c>
      <c r="D52" s="82">
        <v>1990</v>
      </c>
      <c r="E52" s="82" t="s">
        <v>16</v>
      </c>
      <c r="G52" s="82"/>
      <c r="H52" s="82"/>
    </row>
    <row r="53" spans="1:8">
      <c r="A53" s="82">
        <v>1991</v>
      </c>
      <c r="B53" s="82" t="s">
        <v>16</v>
      </c>
      <c r="D53" s="82">
        <v>1991</v>
      </c>
      <c r="E53" s="82" t="s">
        <v>16</v>
      </c>
      <c r="G53" s="82"/>
      <c r="H53" s="82"/>
    </row>
    <row r="54" spans="1:8">
      <c r="A54" s="82">
        <v>1992</v>
      </c>
      <c r="B54" s="82" t="s">
        <v>16</v>
      </c>
      <c r="D54" s="82">
        <v>1992</v>
      </c>
      <c r="E54" s="82" t="s">
        <v>16</v>
      </c>
      <c r="G54" s="82"/>
      <c r="H54" s="82"/>
    </row>
    <row r="55" spans="1:8">
      <c r="A55" s="82">
        <v>1993</v>
      </c>
      <c r="B55" s="82" t="s">
        <v>16</v>
      </c>
      <c r="D55" s="82">
        <v>1993</v>
      </c>
      <c r="E55" s="82" t="s">
        <v>16</v>
      </c>
      <c r="G55" s="82"/>
      <c r="H55" s="82"/>
    </row>
    <row r="56" spans="1:8">
      <c r="A56" s="82">
        <v>1984</v>
      </c>
      <c r="B56" s="82" t="s">
        <v>16</v>
      </c>
      <c r="D56" s="82">
        <v>1984</v>
      </c>
      <c r="E56" s="82" t="s">
        <v>16</v>
      </c>
      <c r="G56" s="82"/>
      <c r="H56" s="82"/>
    </row>
    <row r="57" spans="1:8">
      <c r="A57" s="82">
        <v>1995</v>
      </c>
      <c r="B57" s="82" t="s">
        <v>16</v>
      </c>
      <c r="D57" s="82">
        <v>1995</v>
      </c>
      <c r="E57" s="82" t="s">
        <v>16</v>
      </c>
      <c r="G57" s="82"/>
      <c r="H57" s="82"/>
    </row>
    <row r="58" spans="1:8">
      <c r="A58" s="82">
        <v>1996</v>
      </c>
      <c r="B58" s="82" t="s">
        <v>21</v>
      </c>
      <c r="D58" s="82">
        <v>1996</v>
      </c>
      <c r="E58" s="82" t="s">
        <v>21</v>
      </c>
      <c r="G58" s="82"/>
      <c r="H58" s="82"/>
    </row>
    <row r="59" spans="1:8">
      <c r="A59" s="82">
        <v>1997</v>
      </c>
      <c r="B59" s="82" t="s">
        <v>21</v>
      </c>
      <c r="D59" s="82">
        <v>1997</v>
      </c>
      <c r="E59" s="82" t="s">
        <v>21</v>
      </c>
      <c r="G59" s="82"/>
      <c r="H59" s="82"/>
    </row>
    <row r="60" spans="1:8">
      <c r="A60" s="82">
        <v>1998</v>
      </c>
      <c r="B60" s="82" t="s">
        <v>21</v>
      </c>
      <c r="D60" s="82">
        <v>1998</v>
      </c>
      <c r="E60" s="82" t="s">
        <v>21</v>
      </c>
      <c r="G60" s="82"/>
      <c r="H60" s="82"/>
    </row>
    <row r="61" spans="1:8">
      <c r="A61" s="82">
        <v>1999</v>
      </c>
      <c r="B61" s="82" t="s">
        <v>21</v>
      </c>
      <c r="D61" s="82">
        <v>1999</v>
      </c>
      <c r="E61" s="82" t="s">
        <v>21</v>
      </c>
      <c r="G61" s="82"/>
      <c r="H61" s="82"/>
    </row>
    <row r="62" spans="1:8">
      <c r="A62" s="82">
        <v>2000</v>
      </c>
      <c r="B62" s="82" t="s">
        <v>21</v>
      </c>
      <c r="D62" s="82">
        <v>2000</v>
      </c>
      <c r="E62" s="82" t="s">
        <v>21</v>
      </c>
      <c r="G62" s="82"/>
      <c r="H62" s="82"/>
    </row>
    <row r="63" spans="1:8">
      <c r="A63" s="82">
        <v>2001</v>
      </c>
      <c r="B63" s="82" t="s">
        <v>21</v>
      </c>
      <c r="D63" s="82">
        <v>2001</v>
      </c>
      <c r="E63" s="82" t="s">
        <v>21</v>
      </c>
      <c r="G63" s="82"/>
      <c r="H63" s="82"/>
    </row>
    <row r="64" spans="1:8">
      <c r="A64" s="82">
        <v>2002</v>
      </c>
      <c r="B64" s="82" t="s">
        <v>21</v>
      </c>
      <c r="D64" s="82">
        <v>2002</v>
      </c>
      <c r="E64" s="82" t="s">
        <v>21</v>
      </c>
      <c r="G64" s="82"/>
      <c r="H64" s="82"/>
    </row>
    <row r="65" spans="1:8">
      <c r="A65" s="82">
        <v>2003</v>
      </c>
      <c r="B65" s="82" t="s">
        <v>21</v>
      </c>
      <c r="D65" s="82">
        <v>2003</v>
      </c>
      <c r="E65" s="82" t="s">
        <v>21</v>
      </c>
      <c r="G65" s="82"/>
      <c r="H65" s="82"/>
    </row>
    <row r="66" spans="1:8">
      <c r="A66" s="82">
        <v>2004</v>
      </c>
      <c r="B66" s="82" t="s">
        <v>21</v>
      </c>
      <c r="D66" s="82">
        <v>2004</v>
      </c>
      <c r="E66" s="82" t="s">
        <v>21</v>
      </c>
      <c r="G66" s="82"/>
      <c r="H66" s="82"/>
    </row>
    <row r="67" spans="1:8">
      <c r="A67" s="82">
        <v>2005</v>
      </c>
      <c r="B67" s="82" t="s">
        <v>21</v>
      </c>
      <c r="D67" s="82">
        <v>2005</v>
      </c>
      <c r="E67" s="82" t="s">
        <v>21</v>
      </c>
      <c r="G67" s="82"/>
      <c r="H67" s="8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7</vt:i4>
      </vt:variant>
    </vt:vector>
  </HeadingPairs>
  <TitlesOfParts>
    <vt:vector size="15" baseType="lpstr">
      <vt:lpstr>часовой бег женщины группа</vt:lpstr>
      <vt:lpstr>команда</vt:lpstr>
      <vt:lpstr>часовой бег мужчины группа</vt:lpstr>
      <vt:lpstr>часовой бег женщины (абсолют)</vt:lpstr>
      <vt:lpstr>часовой бег мужчины (абсолют)</vt:lpstr>
      <vt:lpstr>тест Купера девушки</vt:lpstr>
      <vt:lpstr>тест Купера юноши</vt:lpstr>
      <vt:lpstr>Лист2</vt:lpstr>
      <vt:lpstr>команда!Область_печати</vt:lpstr>
      <vt:lpstr>'тест Купера девушки'!Область_печати</vt:lpstr>
      <vt:lpstr>'тест Купера юноши'!Область_печати</vt:lpstr>
      <vt:lpstr>'часовой бег женщины (абсолют)'!Область_печати</vt:lpstr>
      <vt:lpstr>'часовой бег женщины группа'!Область_печати</vt:lpstr>
      <vt:lpstr>'часовой бег мужчины (абсолют)'!Область_печати</vt:lpstr>
      <vt:lpstr>'часовой бег мужчины группа'!Область_печати</vt:lpstr>
    </vt:vector>
  </TitlesOfParts>
  <Company>stadion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finish</dc:creator>
  <cp:lastModifiedBy>Олег</cp:lastModifiedBy>
  <cp:lastPrinted>2013-03-16T11:47:35Z</cp:lastPrinted>
  <dcterms:created xsi:type="dcterms:W3CDTF">2012-03-15T08:01:52Z</dcterms:created>
  <dcterms:modified xsi:type="dcterms:W3CDTF">2013-03-17T20:07:41Z</dcterms:modified>
</cp:coreProperties>
</file>